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tdanningsdirektoratet-my.sharepoint.com/personal/heidi_elisabeth_sandnes_udir_no/Documents/Skrivebord/til kasting/"/>
    </mc:Choice>
  </mc:AlternateContent>
  <xr:revisionPtr revIDLastSave="0" documentId="8_{ADBE19F1-EDC3-4A54-B482-C0561A60EC19}" xr6:coauthVersionLast="47" xr6:coauthVersionMax="47" xr10:uidLastSave="{00000000-0000-0000-0000-000000000000}"/>
  <workbookProtection workbookAlgorithmName="SHA-512" workbookHashValue="IoGH2pa2Yd72bII31NKj/qnNErsbG0BLWVtzrNZu1nN3qGFNHOgS2sl8FtCYoejerui/RGA4WOFW8YK5JuqISw==" workbookSaltValue="cEb5Z1+GDBKQUi+HSDS3Pw==" workbookSpinCount="100000" lockStructure="1"/>
  <bookViews>
    <workbookView xWindow="-110" yWindow="-110" windowWidth="19420" windowHeight="10300" xr2:uid="{79B8717D-2D68-4BF9-8B91-1CCE084C67BA}"/>
  </bookViews>
  <sheets>
    <sheet name="Overgangsordning" sheetId="3" r:id="rId1"/>
    <sheet name="Datavalidering" sheetId="4" state="hidden" r:id="rId2"/>
  </sheets>
  <definedNames>
    <definedName name="_xlnm._FilterDatabase" localSheetId="0" hidden="1">Overgangsordning!$I$38:$K$39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9" i="3" l="1"/>
  <c r="N39" i="3" s="1"/>
  <c r="O39" i="3" s="1"/>
  <c r="P39" i="3" s="1"/>
  <c r="Q39" i="3" s="1"/>
  <c r="B41" i="3"/>
  <c r="C41" i="3" s="1"/>
  <c r="E41" i="3" s="1"/>
  <c r="B42" i="3"/>
  <c r="D42" i="3" s="1"/>
  <c r="B43" i="3"/>
  <c r="D43" i="3" s="1"/>
  <c r="B44" i="3"/>
  <c r="C44" i="3" s="1"/>
  <c r="E44" i="3" s="1"/>
  <c r="B45" i="3"/>
  <c r="C45" i="3" s="1"/>
  <c r="E45" i="3" s="1"/>
  <c r="B46" i="3"/>
  <c r="D46" i="3" s="1"/>
  <c r="B47" i="3"/>
  <c r="D47" i="3" s="1"/>
  <c r="B48" i="3"/>
  <c r="C48" i="3" s="1"/>
  <c r="E48" i="3" s="1"/>
  <c r="B49" i="3"/>
  <c r="D49" i="3" s="1"/>
  <c r="B50" i="3"/>
  <c r="D50" i="3" s="1"/>
  <c r="B51" i="3"/>
  <c r="D51" i="3" s="1"/>
  <c r="B52" i="3"/>
  <c r="B53" i="3"/>
  <c r="C53" i="3" s="1"/>
  <c r="E53" i="3" s="1"/>
  <c r="B54" i="3"/>
  <c r="C54" i="3" s="1"/>
  <c r="E54" i="3" s="1"/>
  <c r="B55" i="3"/>
  <c r="D55" i="3" s="1"/>
  <c r="B56" i="3"/>
  <c r="C56" i="3" s="1"/>
  <c r="E56" i="3" s="1"/>
  <c r="B57" i="3"/>
  <c r="D57" i="3" s="1"/>
  <c r="B58" i="3"/>
  <c r="D58" i="3" s="1"/>
  <c r="B59" i="3"/>
  <c r="D59" i="3" s="1"/>
  <c r="B60" i="3"/>
  <c r="D60" i="3" s="1"/>
  <c r="B61" i="3"/>
  <c r="D61" i="3" s="1"/>
  <c r="B62" i="3"/>
  <c r="D62" i="3" s="1"/>
  <c r="B63" i="3"/>
  <c r="D63" i="3" s="1"/>
  <c r="B64" i="3"/>
  <c r="D64" i="3" s="1"/>
  <c r="B65" i="3"/>
  <c r="D65" i="3" s="1"/>
  <c r="B66" i="3"/>
  <c r="D66" i="3" s="1"/>
  <c r="B67" i="3"/>
  <c r="D67" i="3" s="1"/>
  <c r="B68" i="3"/>
  <c r="D68" i="3" s="1"/>
  <c r="B69" i="3"/>
  <c r="D69" i="3" s="1"/>
  <c r="B70" i="3"/>
  <c r="D70" i="3" s="1"/>
  <c r="B71" i="3"/>
  <c r="D71" i="3" s="1"/>
  <c r="B72" i="3"/>
  <c r="C72" i="3" s="1"/>
  <c r="E72" i="3" s="1"/>
  <c r="B73" i="3"/>
  <c r="D73" i="3" s="1"/>
  <c r="B74" i="3"/>
  <c r="D74" i="3" s="1"/>
  <c r="B75" i="3"/>
  <c r="D75" i="3" s="1"/>
  <c r="B76" i="3"/>
  <c r="D76" i="3" s="1"/>
  <c r="B77" i="3"/>
  <c r="D77" i="3" s="1"/>
  <c r="B78" i="3"/>
  <c r="D78" i="3" s="1"/>
  <c r="B79" i="3"/>
  <c r="D79" i="3" s="1"/>
  <c r="B80" i="3"/>
  <c r="D80" i="3" s="1"/>
  <c r="B81" i="3"/>
  <c r="D81" i="3" s="1"/>
  <c r="B82" i="3"/>
  <c r="D82" i="3" s="1"/>
  <c r="B83" i="3"/>
  <c r="D83" i="3" s="1"/>
  <c r="B84" i="3"/>
  <c r="D84" i="3" s="1"/>
  <c r="B85" i="3"/>
  <c r="D85" i="3" s="1"/>
  <c r="B86" i="3"/>
  <c r="D86" i="3" s="1"/>
  <c r="S39" i="3"/>
  <c r="T39" i="3" s="1"/>
  <c r="U39" i="3" s="1"/>
  <c r="V39" i="3" s="1"/>
  <c r="W39" i="3" s="1"/>
  <c r="C8" i="3"/>
  <c r="C6" i="3"/>
  <c r="C12" i="3" s="1"/>
  <c r="C2" i="3"/>
  <c r="B40" i="3"/>
  <c r="D40" i="3" s="1"/>
  <c r="Q2" i="3" l="1"/>
  <c r="D72" i="3"/>
  <c r="D56" i="3"/>
  <c r="D54" i="3"/>
  <c r="C52" i="3"/>
  <c r="E52" i="3" s="1"/>
  <c r="D52" i="3"/>
  <c r="D53" i="3"/>
  <c r="D48" i="3"/>
  <c r="F48" i="3" s="1"/>
  <c r="D44" i="3"/>
  <c r="D45" i="3"/>
  <c r="F45" i="3" s="1"/>
  <c r="D41" i="3"/>
  <c r="F41" i="3" s="1"/>
  <c r="P2" i="3"/>
  <c r="P9" i="3" s="1"/>
  <c r="O2" i="3"/>
  <c r="O9" i="3" s="1"/>
  <c r="M2" i="3"/>
  <c r="M9" i="3" s="1"/>
  <c r="N2" i="3"/>
  <c r="N9" i="3" s="1"/>
  <c r="C49" i="3"/>
  <c r="C64" i="3"/>
  <c r="C86" i="3"/>
  <c r="E86" i="3" s="1"/>
  <c r="C78" i="3"/>
  <c r="E78" i="3" s="1"/>
  <c r="C70" i="3"/>
  <c r="E70" i="3" s="1"/>
  <c r="C62" i="3"/>
  <c r="E62" i="3" s="1"/>
  <c r="C69" i="3"/>
  <c r="E69" i="3" s="1"/>
  <c r="C84" i="3"/>
  <c r="E84" i="3" s="1"/>
  <c r="C68" i="3"/>
  <c r="E68" i="3" s="1"/>
  <c r="C55" i="3"/>
  <c r="C47" i="3"/>
  <c r="E47" i="3" s="1"/>
  <c r="C40" i="3"/>
  <c r="E40" i="3" s="1"/>
  <c r="C80" i="3"/>
  <c r="E80" i="3" s="1"/>
  <c r="C85" i="3"/>
  <c r="E85" i="3" s="1"/>
  <c r="C61" i="3"/>
  <c r="E61" i="3" s="1"/>
  <c r="C76" i="3"/>
  <c r="E76" i="3" s="1"/>
  <c r="C60" i="3"/>
  <c r="E60" i="3" s="1"/>
  <c r="C83" i="3"/>
  <c r="E83" i="3" s="1"/>
  <c r="C75" i="3"/>
  <c r="E75" i="3" s="1"/>
  <c r="C67" i="3"/>
  <c r="E67" i="3" s="1"/>
  <c r="C59" i="3"/>
  <c r="E59" i="3" s="1"/>
  <c r="C79" i="3"/>
  <c r="E79" i="3" s="1"/>
  <c r="C77" i="3"/>
  <c r="E77" i="3" s="1"/>
  <c r="C82" i="3"/>
  <c r="E82" i="3" s="1"/>
  <c r="C74" i="3"/>
  <c r="E74" i="3" s="1"/>
  <c r="C66" i="3"/>
  <c r="E66" i="3" s="1"/>
  <c r="C58" i="3"/>
  <c r="E58" i="3" s="1"/>
  <c r="C71" i="3"/>
  <c r="E71" i="3" s="1"/>
  <c r="C81" i="3"/>
  <c r="E81" i="3" s="1"/>
  <c r="C73" i="3"/>
  <c r="E73" i="3" s="1"/>
  <c r="C65" i="3"/>
  <c r="E65" i="3" s="1"/>
  <c r="C57" i="3"/>
  <c r="E57" i="3" s="1"/>
  <c r="C63" i="3"/>
  <c r="C46" i="3"/>
  <c r="E46" i="3" s="1"/>
  <c r="C51" i="3"/>
  <c r="E51" i="3" s="1"/>
  <c r="C43" i="3"/>
  <c r="C50" i="3"/>
  <c r="E50" i="3" s="1"/>
  <c r="C42" i="3"/>
  <c r="E42" i="3" s="1"/>
  <c r="F75" i="3"/>
  <c r="F68" i="3"/>
  <c r="F83" i="3"/>
  <c r="F71" i="3"/>
  <c r="F59" i="3"/>
  <c r="F82" i="3"/>
  <c r="F84" i="3"/>
  <c r="F72" i="3"/>
  <c r="F58" i="3"/>
  <c r="F67" i="3"/>
  <c r="F79" i="3"/>
  <c r="F76" i="3"/>
  <c r="F66" i="3"/>
  <c r="F46" i="3"/>
  <c r="F85" i="3"/>
  <c r="F61" i="3"/>
  <c r="F52" i="3"/>
  <c r="F44" i="3"/>
  <c r="F53" i="3"/>
  <c r="Q9" i="3"/>
  <c r="F40" i="3"/>
  <c r="C11" i="3"/>
  <c r="C9" i="3"/>
  <c r="P3" i="3" s="1"/>
  <c r="F64" i="3" l="1"/>
  <c r="E64" i="3"/>
  <c r="F63" i="3"/>
  <c r="E63" i="3"/>
  <c r="F55" i="3"/>
  <c r="E55" i="3"/>
  <c r="F49" i="3"/>
  <c r="E49" i="3"/>
  <c r="F43" i="3"/>
  <c r="E43" i="3"/>
  <c r="F81" i="3"/>
  <c r="F65" i="3"/>
  <c r="F74" i="3"/>
  <c r="F77" i="3"/>
  <c r="F73" i="3"/>
  <c r="F69" i="3"/>
  <c r="F50" i="3"/>
  <c r="F51" i="3"/>
  <c r="F42" i="3"/>
  <c r="P4" i="3"/>
  <c r="Q4" i="3"/>
  <c r="Q3" i="3"/>
  <c r="F60" i="3"/>
  <c r="F57" i="3"/>
  <c r="N4" i="3"/>
  <c r="F86" i="3"/>
  <c r="O3" i="3"/>
  <c r="M3" i="3"/>
  <c r="M4" i="3"/>
  <c r="N3" i="3"/>
  <c r="F70" i="3"/>
  <c r="O4" i="3"/>
  <c r="F78" i="3"/>
  <c r="F47" i="3"/>
  <c r="F62" i="3"/>
  <c r="F80" i="3"/>
  <c r="F54" i="3"/>
  <c r="F56" i="3"/>
  <c r="M5" i="3"/>
  <c r="M8" i="3" l="1"/>
  <c r="P5" i="3"/>
  <c r="O5" i="3"/>
  <c r="Q5" i="3"/>
  <c r="N5" i="3"/>
  <c r="M52" i="3" l="1"/>
  <c r="S52" i="3" s="1"/>
  <c r="M55" i="3"/>
  <c r="S55" i="3" s="1"/>
  <c r="M47" i="3"/>
  <c r="S47" i="3" s="1"/>
  <c r="M41" i="3"/>
  <c r="S41" i="3" s="1"/>
  <c r="M51" i="3"/>
  <c r="S51" i="3" s="1"/>
  <c r="M45" i="3"/>
  <c r="S45" i="3" s="1"/>
  <c r="M43" i="3"/>
  <c r="S43" i="3" s="1"/>
  <c r="M42" i="3"/>
  <c r="S42" i="3" s="1"/>
  <c r="M48" i="3"/>
  <c r="S48" i="3" s="1"/>
  <c r="M46" i="3"/>
  <c r="S46" i="3" s="1"/>
  <c r="M40" i="3"/>
  <c r="S40" i="3" s="1"/>
  <c r="M50" i="3"/>
  <c r="S50" i="3" s="1"/>
  <c r="M44" i="3"/>
  <c r="S44" i="3" s="1"/>
  <c r="M49" i="3"/>
  <c r="S49" i="3" s="1"/>
  <c r="M53" i="3"/>
  <c r="S53" i="3" s="1"/>
  <c r="M54" i="3"/>
  <c r="S54" i="3" s="1"/>
  <c r="N7" i="3"/>
  <c r="N8" i="3" s="1"/>
  <c r="N52" i="3" l="1"/>
  <c r="T52" i="3" s="1"/>
  <c r="N55" i="3"/>
  <c r="T55" i="3" s="1"/>
  <c r="N47" i="3"/>
  <c r="T47" i="3" s="1"/>
  <c r="N41" i="3"/>
  <c r="T41" i="3" s="1"/>
  <c r="N51" i="3"/>
  <c r="T51" i="3" s="1"/>
  <c r="N45" i="3"/>
  <c r="T45" i="3" s="1"/>
  <c r="N42" i="3"/>
  <c r="T42" i="3" s="1"/>
  <c r="N43" i="3"/>
  <c r="T43" i="3" s="1"/>
  <c r="N53" i="3"/>
  <c r="T53" i="3" s="1"/>
  <c r="N40" i="3"/>
  <c r="T40" i="3" s="1"/>
  <c r="N44" i="3"/>
  <c r="T44" i="3" s="1"/>
  <c r="N49" i="3"/>
  <c r="T49" i="3" s="1"/>
  <c r="N46" i="3"/>
  <c r="T46" i="3" s="1"/>
  <c r="N48" i="3"/>
  <c r="T48" i="3" s="1"/>
  <c r="N50" i="3"/>
  <c r="T50" i="3" s="1"/>
  <c r="N54" i="3"/>
  <c r="T54" i="3" s="1"/>
  <c r="O7" i="3"/>
  <c r="O8" i="3" s="1"/>
  <c r="O52" i="3" l="1"/>
  <c r="U52" i="3" s="1"/>
  <c r="O47" i="3"/>
  <c r="U47" i="3" s="1"/>
  <c r="O55" i="3"/>
  <c r="U55" i="3" s="1"/>
  <c r="O41" i="3"/>
  <c r="U41" i="3" s="1"/>
  <c r="O51" i="3"/>
  <c r="U51" i="3" s="1"/>
  <c r="O45" i="3"/>
  <c r="U45" i="3" s="1"/>
  <c r="O46" i="3"/>
  <c r="U46" i="3" s="1"/>
  <c r="O53" i="3"/>
  <c r="U53" i="3" s="1"/>
  <c r="O48" i="3"/>
  <c r="U48" i="3" s="1"/>
  <c r="O43" i="3"/>
  <c r="U43" i="3" s="1"/>
  <c r="O42" i="3"/>
  <c r="U42" i="3" s="1"/>
  <c r="O44" i="3"/>
  <c r="U44" i="3" s="1"/>
  <c r="O49" i="3"/>
  <c r="U49" i="3" s="1"/>
  <c r="O40" i="3"/>
  <c r="U40" i="3" s="1"/>
  <c r="O50" i="3"/>
  <c r="U50" i="3" s="1"/>
  <c r="O54" i="3"/>
  <c r="U54" i="3" s="1"/>
  <c r="P7" i="3"/>
  <c r="P8" i="3" s="1"/>
  <c r="P52" i="3" l="1"/>
  <c r="V52" i="3" s="1"/>
  <c r="P55" i="3"/>
  <c r="V55" i="3" s="1"/>
  <c r="P47" i="3"/>
  <c r="V47" i="3" s="1"/>
  <c r="P43" i="3"/>
  <c r="V43" i="3" s="1"/>
  <c r="P41" i="3"/>
  <c r="V41" i="3" s="1"/>
  <c r="P45" i="3"/>
  <c r="V45" i="3" s="1"/>
  <c r="P51" i="3"/>
  <c r="V51" i="3" s="1"/>
  <c r="P42" i="3"/>
  <c r="V42" i="3" s="1"/>
  <c r="P46" i="3"/>
  <c r="V46" i="3" s="1"/>
  <c r="P53" i="3"/>
  <c r="V53" i="3" s="1"/>
  <c r="P40" i="3"/>
  <c r="V40" i="3" s="1"/>
  <c r="P50" i="3"/>
  <c r="V50" i="3" s="1"/>
  <c r="P48" i="3"/>
  <c r="V48" i="3" s="1"/>
  <c r="P44" i="3"/>
  <c r="V44" i="3" s="1"/>
  <c r="P49" i="3"/>
  <c r="V49" i="3" s="1"/>
  <c r="P54" i="3"/>
  <c r="V54" i="3" s="1"/>
  <c r="Q7" i="3"/>
  <c r="Q8" i="3" s="1"/>
  <c r="Q52" i="3" l="1"/>
  <c r="W52" i="3" s="1"/>
  <c r="Q55" i="3"/>
  <c r="W55" i="3" s="1"/>
  <c r="Q47" i="3"/>
  <c r="W47" i="3" s="1"/>
  <c r="Q41" i="3"/>
  <c r="W41" i="3" s="1"/>
  <c r="Q45" i="3"/>
  <c r="W45" i="3" s="1"/>
  <c r="Q42" i="3"/>
  <c r="W42" i="3" s="1"/>
  <c r="Q44" i="3"/>
  <c r="W44" i="3" s="1"/>
  <c r="Q49" i="3"/>
  <c r="W49" i="3" s="1"/>
  <c r="Q51" i="3"/>
  <c r="W51" i="3" s="1"/>
  <c r="Q46" i="3"/>
  <c r="W46" i="3" s="1"/>
  <c r="Q53" i="3"/>
  <c r="W53" i="3" s="1"/>
  <c r="Q43" i="3"/>
  <c r="W43" i="3" s="1"/>
  <c r="Q48" i="3"/>
  <c r="W48" i="3" s="1"/>
  <c r="Q50" i="3"/>
  <c r="W50" i="3" s="1"/>
  <c r="Q40" i="3"/>
  <c r="W40" i="3" s="1"/>
  <c r="Q54" i="3"/>
  <c r="W54" i="3" s="1"/>
</calcChain>
</file>

<file path=xl/sharedStrings.xml><?xml version="1.0" encoding="utf-8"?>
<sst xmlns="http://schemas.openxmlformats.org/spreadsheetml/2006/main" count="65" uniqueCount="56">
  <si>
    <t>Ikke rør -&gt;</t>
  </si>
  <si>
    <t>Antall måneder overgangsperiode</t>
  </si>
  <si>
    <t>Første år (1 hvis ja)</t>
  </si>
  <si>
    <t>Siste år (1 hvis ja)</t>
  </si>
  <si>
    <t>Etter siste år (1 hvis ja)</t>
  </si>
  <si>
    <t>Antall måneder tilskudd (aktuelt år)</t>
  </si>
  <si>
    <t>Start semester (Høst = 1, Vår = 0)</t>
  </si>
  <si>
    <t>Antall måneder tidligere benyttet</t>
  </si>
  <si>
    <t>Første år overgangsordning</t>
  </si>
  <si>
    <t>Antall måneder benyttet (inkl inneværende)</t>
  </si>
  <si>
    <t>Siste år overgangsordning</t>
  </si>
  <si>
    <t>Justering for oppstart høst</t>
  </si>
  <si>
    <t>Måneder tilskudd første år</t>
  </si>
  <si>
    <t>Måneder tilskudd siste år</t>
  </si>
  <si>
    <t>Måneder tilskudd fullt år</t>
  </si>
  <si>
    <t>Måneder tilskudd etter siste år</t>
  </si>
  <si>
    <t>Input - Overgangsperiode</t>
  </si>
  <si>
    <t>Overgangsperiode - år</t>
  </si>
  <si>
    <t>Årstall - Oppstart</t>
  </si>
  <si>
    <t>Semester - Oppstart overgansperiode</t>
  </si>
  <si>
    <t>Høst</t>
  </si>
  <si>
    <t>Terskelverider for tilskudd</t>
  </si>
  <si>
    <t>Terskelverdi</t>
  </si>
  <si>
    <t>Ingen terskel</t>
  </si>
  <si>
    <t>Nedtrekksmeny</t>
  </si>
  <si>
    <t>Absolutt verdi (NOK)</t>
  </si>
  <si>
    <r>
      <rPr>
        <b/>
        <i/>
        <sz val="11"/>
        <color theme="3"/>
        <rFont val="Calibri"/>
        <family val="2"/>
        <scheme val="minor"/>
      </rPr>
      <t>Merk:</t>
    </r>
    <r>
      <rPr>
        <i/>
        <sz val="11"/>
        <color theme="3"/>
        <rFont val="Calibri"/>
        <family val="2"/>
        <scheme val="minor"/>
      </rPr>
      <t xml:space="preserve"> Beregnes med på bakgrunn av absoluttverdi, hvilket innebærer at fortegn i terskelverdi er uvesentlig. Endringer, både positive og negative, innenfor terskelverdien omfattes ikke av overgangsordningen. </t>
    </r>
  </si>
  <si>
    <t>Prosentvis (%)</t>
  </si>
  <si>
    <r>
      <rPr>
        <b/>
        <i/>
        <sz val="11"/>
        <color theme="3"/>
        <rFont val="Calibri"/>
        <family val="2"/>
        <scheme val="minor"/>
      </rPr>
      <t>Må angis i prosent</t>
    </r>
    <r>
      <rPr>
        <i/>
        <sz val="11"/>
        <color theme="3"/>
        <rFont val="Calibri"/>
        <family val="2"/>
        <scheme val="minor"/>
      </rPr>
      <t>. Merk: Beregnes med på bakgrunn av absoluttverdi, hvilket innebærer at fortegn i terskelverdi er uvesentlig.</t>
    </r>
  </si>
  <si>
    <t>Tabell 1: Beregnet tilskudd dagens modell og ny modell</t>
  </si>
  <si>
    <t>Tabell 2: Kompensasjon i tilskudd per år i overgangsperioden</t>
  </si>
  <si>
    <t>Tabell 3: Totalt tilskudd - inkludert overgangsordning</t>
  </si>
  <si>
    <t>Endring mellom ny og gammel modell (NOK)</t>
  </si>
  <si>
    <t>Endring mellom ny og gammel modell (%)</t>
  </si>
  <si>
    <t>Hvis over terskel = 1</t>
  </si>
  <si>
    <t>Angir terskelverdi som benyttes iht. nedtrekksmeny</t>
  </si>
  <si>
    <t>Skole</t>
  </si>
  <si>
    <t>Tilskudd (ett helt år) beregnet med dagens modell</t>
  </si>
  <si>
    <t>Tilskudd (ett helt år) beregnet med ny modell</t>
  </si>
  <si>
    <t>År 1</t>
  </si>
  <si>
    <t>År 2</t>
  </si>
  <si>
    <t>År 3</t>
  </si>
  <si>
    <t>År 4</t>
  </si>
  <si>
    <t>År 5</t>
  </si>
  <si>
    <t>Endring i tilskudd (NOK)</t>
  </si>
  <si>
    <t>Endring i tilskudd (%)</t>
  </si>
  <si>
    <t>Terskelverdi (NOK)</t>
  </si>
  <si>
    <t>Terskelverdi (%)</t>
  </si>
  <si>
    <t xml:space="preserve">Terskelverdi </t>
  </si>
  <si>
    <t>Antall år</t>
  </si>
  <si>
    <t>Årstall for oppstart</t>
  </si>
  <si>
    <t>Semester</t>
  </si>
  <si>
    <t>Terskel type</t>
  </si>
  <si>
    <t>Vår</t>
  </si>
  <si>
    <t>NOK terskel</t>
  </si>
  <si>
    <t>Prosentvis terskel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</si>
</sst>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3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164" fontId="0" fillId="0" borderId="0" xfId="1" applyNumberFormat="1" applyFont="1"/>
    <xf numFmtId="0" fontId="2" fillId="0" borderId="0" xfId="0" applyFont="1"/>
    <xf numFmtId="164" fontId="2" fillId="0" borderId="0" xfId="1" applyNumberFormat="1" applyFont="1" applyAlignment="1">
      <alignment wrapText="1"/>
    </xf>
    <xf numFmtId="164" fontId="2" fillId="0" borderId="0" xfId="1" applyNumberFormat="1" applyFont="1" applyFill="1" applyAlignment="1"/>
    <xf numFmtId="164" fontId="7" fillId="0" borderId="0" xfId="1" applyNumberFormat="1" applyFont="1" applyFill="1" applyAlignment="1"/>
    <xf numFmtId="9" fontId="0" fillId="0" borderId="0" xfId="3" applyFont="1"/>
    <xf numFmtId="164" fontId="2" fillId="0" borderId="0" xfId="1" applyNumberFormat="1" applyFont="1"/>
    <xf numFmtId="164" fontId="0" fillId="0" borderId="0" xfId="0" applyNumberFormat="1"/>
    <xf numFmtId="164" fontId="8" fillId="0" borderId="0" xfId="1" applyNumberFormat="1" applyFont="1" applyFill="1" applyAlignment="1">
      <alignment wrapText="1"/>
    </xf>
    <xf numFmtId="164" fontId="2" fillId="4" borderId="0" xfId="1" applyNumberFormat="1" applyFont="1" applyFill="1"/>
    <xf numFmtId="0" fontId="0" fillId="4" borderId="0" xfId="1" applyNumberFormat="1" applyFont="1" applyFill="1"/>
    <xf numFmtId="164" fontId="0" fillId="4" borderId="0" xfId="1" applyNumberFormat="1" applyFont="1" applyFill="1"/>
    <xf numFmtId="164" fontId="7" fillId="4" borderId="0" xfId="1" applyNumberFormat="1" applyFont="1" applyFill="1"/>
    <xf numFmtId="164" fontId="9" fillId="0" borderId="0" xfId="1" applyNumberFormat="1" applyFont="1"/>
    <xf numFmtId="164" fontId="5" fillId="3" borderId="0" xfId="1" applyNumberFormat="1" applyFont="1" applyFill="1" applyAlignment="1">
      <alignment wrapText="1"/>
    </xf>
    <xf numFmtId="0" fontId="5" fillId="3" borderId="0" xfId="0" applyFont="1" applyFill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164" fontId="6" fillId="0" borderId="0" xfId="1" applyNumberFormat="1" applyFont="1" applyFill="1" applyAlignment="1"/>
    <xf numFmtId="0" fontId="5" fillId="3" borderId="1" xfId="0" applyFont="1" applyFill="1" applyBorder="1"/>
    <xf numFmtId="0" fontId="5" fillId="3" borderId="2" xfId="0" applyFont="1" applyFill="1" applyBorder="1"/>
    <xf numFmtId="0" fontId="2" fillId="0" borderId="3" xfId="0" applyFont="1" applyBorder="1"/>
    <xf numFmtId="0" fontId="2" fillId="0" borderId="5" xfId="0" applyFont="1" applyBorder="1"/>
    <xf numFmtId="164" fontId="5" fillId="3" borderId="2" xfId="1" applyNumberFormat="1" applyFont="1" applyFill="1" applyBorder="1"/>
    <xf numFmtId="164" fontId="0" fillId="0" borderId="0" xfId="1" applyNumberFormat="1" applyFont="1" applyFill="1"/>
    <xf numFmtId="164" fontId="0" fillId="6" borderId="4" xfId="1" applyNumberFormat="1" applyFont="1" applyFill="1" applyBorder="1" applyAlignment="1">
      <alignment horizontal="right"/>
    </xf>
    <xf numFmtId="0" fontId="0" fillId="6" borderId="4" xfId="1" applyNumberFormat="1" applyFont="1" applyFill="1" applyBorder="1" applyAlignment="1">
      <alignment horizontal="right"/>
    </xf>
    <xf numFmtId="164" fontId="0" fillId="6" borderId="6" xfId="1" applyNumberFormat="1" applyFont="1" applyFill="1" applyBorder="1" applyAlignment="1">
      <alignment horizontal="right"/>
    </xf>
    <xf numFmtId="164" fontId="0" fillId="6" borderId="4" xfId="1" applyNumberFormat="1" applyFont="1" applyFill="1" applyBorder="1"/>
    <xf numFmtId="9" fontId="0" fillId="6" borderId="6" xfId="3" applyFont="1" applyFill="1" applyBorder="1"/>
    <xf numFmtId="0" fontId="11" fillId="5" borderId="3" xfId="1" applyNumberFormat="1" applyFont="1" applyFill="1" applyBorder="1" applyAlignment="1">
      <alignment horizontal="center"/>
    </xf>
    <xf numFmtId="0" fontId="11" fillId="5" borderId="0" xfId="1" applyNumberFormat="1" applyFont="1" applyFill="1" applyBorder="1" applyAlignment="1">
      <alignment horizontal="center"/>
    </xf>
    <xf numFmtId="0" fontId="11" fillId="5" borderId="4" xfId="1" applyNumberFormat="1" applyFont="1" applyFill="1" applyBorder="1" applyAlignment="1">
      <alignment horizontal="center"/>
    </xf>
    <xf numFmtId="0" fontId="11" fillId="5" borderId="5" xfId="1" applyNumberFormat="1" applyFont="1" applyFill="1" applyBorder="1" applyAlignment="1">
      <alignment horizontal="center"/>
    </xf>
    <xf numFmtId="0" fontId="11" fillId="5" borderId="8" xfId="1" applyNumberFormat="1" applyFont="1" applyFill="1" applyBorder="1" applyAlignment="1">
      <alignment horizontal="center"/>
    </xf>
    <xf numFmtId="0" fontId="11" fillId="5" borderId="6" xfId="1" applyNumberFormat="1" applyFont="1" applyFill="1" applyBorder="1" applyAlignment="1">
      <alignment horizontal="center"/>
    </xf>
    <xf numFmtId="164" fontId="0" fillId="0" borderId="1" xfId="0" applyNumberFormat="1" applyBorder="1"/>
    <xf numFmtId="164" fontId="0" fillId="0" borderId="7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8" xfId="0" applyNumberFormat="1" applyBorder="1"/>
    <xf numFmtId="164" fontId="0" fillId="0" borderId="6" xfId="0" applyNumberFormat="1" applyBorder="1"/>
    <xf numFmtId="0" fontId="5" fillId="3" borderId="9" xfId="0" applyFont="1" applyFill="1" applyBorder="1"/>
    <xf numFmtId="0" fontId="0" fillId="0" borderId="10" xfId="0" applyBorder="1"/>
    <xf numFmtId="0" fontId="0" fillId="0" borderId="11" xfId="0" applyBorder="1"/>
    <xf numFmtId="0" fontId="0" fillId="6" borderId="3" xfId="0" applyFill="1" applyBorder="1"/>
    <xf numFmtId="164" fontId="0" fillId="6" borderId="0" xfId="1" applyNumberFormat="1" applyFont="1" applyFill="1" applyBorder="1"/>
    <xf numFmtId="0" fontId="0" fillId="6" borderId="5" xfId="0" applyFill="1" applyBorder="1"/>
    <xf numFmtId="164" fontId="0" fillId="6" borderId="8" xfId="1" applyNumberFormat="1" applyFont="1" applyFill="1" applyBorder="1"/>
    <xf numFmtId="164" fontId="0" fillId="6" borderId="6" xfId="1" applyNumberFormat="1" applyFont="1" applyFill="1" applyBorder="1"/>
    <xf numFmtId="9" fontId="1" fillId="4" borderId="0" xfId="3" applyFont="1" applyFill="1"/>
    <xf numFmtId="165" fontId="0" fillId="0" borderId="0" xfId="1" applyNumberFormat="1" applyFont="1"/>
    <xf numFmtId="0" fontId="0" fillId="7" borderId="0" xfId="0" applyFill="1"/>
    <xf numFmtId="164" fontId="0" fillId="7" borderId="0" xfId="1" applyNumberFormat="1" applyFont="1" applyFill="1" applyBorder="1"/>
    <xf numFmtId="164" fontId="2" fillId="7" borderId="0" xfId="1" applyNumberFormat="1" applyFont="1" applyFill="1" applyBorder="1"/>
    <xf numFmtId="164" fontId="2" fillId="0" borderId="0" xfId="1" applyNumberFormat="1" applyFont="1" applyFill="1" applyBorder="1"/>
    <xf numFmtId="164" fontId="0" fillId="0" borderId="0" xfId="1" applyNumberFormat="1" applyFont="1" applyFill="1" applyBorder="1"/>
    <xf numFmtId="3" fontId="12" fillId="8" borderId="0" xfId="0" applyNumberFormat="1" applyFont="1" applyFill="1"/>
    <xf numFmtId="0" fontId="12" fillId="8" borderId="3" xfId="0" applyFont="1" applyFill="1" applyBorder="1"/>
    <xf numFmtId="3" fontId="12" fillId="8" borderId="4" xfId="0" applyNumberFormat="1" applyFont="1" applyFill="1" applyBorder="1"/>
    <xf numFmtId="164" fontId="11" fillId="5" borderId="2" xfId="1" applyNumberFormat="1" applyFont="1" applyFill="1" applyBorder="1" applyAlignment="1">
      <alignment wrapText="1"/>
    </xf>
    <xf numFmtId="164" fontId="11" fillId="5" borderId="6" xfId="1" applyNumberFormat="1" applyFont="1" applyFill="1" applyBorder="1" applyAlignment="1">
      <alignment wrapText="1"/>
    </xf>
    <xf numFmtId="164" fontId="11" fillId="5" borderId="7" xfId="1" applyNumberFormat="1" applyFont="1" applyFill="1" applyBorder="1" applyAlignment="1">
      <alignment horizontal="center" wrapText="1"/>
    </xf>
    <xf numFmtId="164" fontId="11" fillId="5" borderId="8" xfId="1" applyNumberFormat="1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 wrapText="1"/>
    </xf>
    <xf numFmtId="0" fontId="11" fillId="5" borderId="5" xfId="0" applyFont="1" applyFill="1" applyBorder="1" applyAlignment="1">
      <alignment horizontal="center" wrapText="1"/>
    </xf>
    <xf numFmtId="0" fontId="2" fillId="7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7" borderId="0" xfId="0" applyFont="1" applyFill="1" applyAlignment="1">
      <alignment horizontal="center"/>
    </xf>
    <xf numFmtId="164" fontId="3" fillId="7" borderId="0" xfId="2" applyNumberFormat="1" applyFill="1" applyAlignment="1">
      <alignment horizontal="center"/>
    </xf>
    <xf numFmtId="164" fontId="5" fillId="3" borderId="1" xfId="2" applyNumberFormat="1" applyFont="1" applyFill="1" applyBorder="1" applyAlignment="1">
      <alignment horizontal="center"/>
    </xf>
    <xf numFmtId="164" fontId="5" fillId="3" borderId="7" xfId="2" applyNumberFormat="1" applyFont="1" applyFill="1" applyBorder="1" applyAlignment="1">
      <alignment horizontal="center"/>
    </xf>
    <xf numFmtId="164" fontId="5" fillId="3" borderId="2" xfId="2" applyNumberFormat="1" applyFont="1" applyFill="1" applyBorder="1" applyAlignment="1">
      <alignment horizontal="center"/>
    </xf>
  </cellXfs>
  <cellStyles count="4">
    <cellStyle name="Komma" xfId="1" builtinId="3"/>
    <cellStyle name="Normal" xfId="0" builtinId="0"/>
    <cellStyle name="Prosent" xfId="3" builtinId="5"/>
    <cellStyle name="Uthevingsfarge6" xfId="2" builtin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233137</xdr:colOff>
      <xdr:row>27</xdr:row>
      <xdr:rowOff>176893</xdr:rowOff>
    </xdr:from>
    <xdr:to>
      <xdr:col>16</xdr:col>
      <xdr:colOff>1065893</xdr:colOff>
      <xdr:row>34</xdr:row>
      <xdr:rowOff>40822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ADF655DA-9F8C-41C3-80D2-E2A5DED658B1}"/>
            </a:ext>
          </a:extLst>
        </xdr:cNvPr>
        <xdr:cNvSpPr/>
      </xdr:nvSpPr>
      <xdr:spPr>
        <a:xfrm>
          <a:off x="5825673" y="1347107"/>
          <a:ext cx="6112327" cy="1197429"/>
        </a:xfrm>
        <a:prstGeom prst="rect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solidFill>
                <a:sysClr val="windowText" lastClr="000000"/>
              </a:solidFill>
            </a:rPr>
            <a:t>Forklaring tabell 2:</a:t>
          </a:r>
        </a:p>
        <a:p>
          <a:pPr algn="l"/>
          <a:r>
            <a:rPr lang="en-US" sz="1200" b="0">
              <a:solidFill>
                <a:sysClr val="windowText" lastClr="000000"/>
              </a:solidFill>
            </a:rPr>
            <a:t>Tabellen nedenfor viser kompensasjon/reduksjon</a:t>
          </a:r>
          <a:r>
            <a:rPr lang="en-US" sz="1200" b="0" baseline="0">
              <a:solidFill>
                <a:sysClr val="windowText" lastClr="000000"/>
              </a:solidFill>
            </a:rPr>
            <a:t> i tilskudd per år i overgangsperioden. For skoler som får en nedgang i tilskuddet vil kompensasjonen utbetales månedlig, i tillegg til elevtilskuddet som beregnes i ny modell. For skoler som får en økning i tilskuddet vil beløpene her trekkes fra elevtilskuddet beregnet i ny modell. </a:t>
          </a:r>
          <a:br>
            <a:rPr lang="en-US" sz="1200" b="0" baseline="0">
              <a:solidFill>
                <a:sysClr val="windowText" lastClr="000000"/>
              </a:solidFill>
            </a:rPr>
          </a:br>
          <a:br>
            <a:rPr lang="en-US" sz="1200" b="0" baseline="0">
              <a:solidFill>
                <a:sysClr val="windowText" lastClr="000000"/>
              </a:solidFill>
            </a:rPr>
          </a:br>
          <a:endParaRPr lang="en-US" sz="1200" b="0" baseline="0">
            <a:solidFill>
              <a:sysClr val="windowText" lastClr="000000"/>
            </a:solidFill>
          </a:endParaRPr>
        </a:p>
        <a:p>
          <a:pPr algn="l"/>
          <a:endParaRPr lang="en-US" sz="12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30388</xdr:colOff>
      <xdr:row>27</xdr:row>
      <xdr:rowOff>148772</xdr:rowOff>
    </xdr:from>
    <xdr:to>
      <xdr:col>23</xdr:col>
      <xdr:colOff>45356</xdr:colOff>
      <xdr:row>34</xdr:row>
      <xdr:rowOff>54428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5B5CA8AB-7F02-4A77-A2AF-A79BEE0778CC}"/>
            </a:ext>
          </a:extLst>
        </xdr:cNvPr>
        <xdr:cNvSpPr/>
      </xdr:nvSpPr>
      <xdr:spPr>
        <a:xfrm>
          <a:off x="12285888" y="1309915"/>
          <a:ext cx="5457825" cy="1239156"/>
        </a:xfrm>
        <a:prstGeom prst="rect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solidFill>
                <a:sysClr val="windowText" lastClr="000000"/>
              </a:solidFill>
            </a:rPr>
            <a:t>Forklaring tabell 3:</a:t>
          </a:r>
        </a:p>
        <a:p>
          <a:pPr algn="l"/>
          <a:r>
            <a:rPr lang="en-US" sz="1200" b="0">
              <a:solidFill>
                <a:sysClr val="windowText" lastClr="000000"/>
              </a:solidFill>
            </a:rPr>
            <a:t>Tabellen nedenfor viser totalt tilskudd per år dersom</a:t>
          </a:r>
          <a:r>
            <a:rPr lang="en-US" sz="1200" b="0" baseline="0">
              <a:solidFill>
                <a:sysClr val="windowText" lastClr="000000"/>
              </a:solidFill>
            </a:rPr>
            <a:t> elevtall er uendret</a:t>
          </a:r>
          <a:r>
            <a:rPr lang="en-US" sz="1200" b="0">
              <a:solidFill>
                <a:sysClr val="windowText" lastClr="000000"/>
              </a:solidFill>
            </a:rPr>
            <a:t>, inkludert beregninger</a:t>
          </a:r>
          <a:r>
            <a:rPr lang="en-US" sz="1200" b="0" baseline="0">
              <a:solidFill>
                <a:sysClr val="windowText" lastClr="000000"/>
              </a:solidFill>
            </a:rPr>
            <a:t> i overgangsordningen</a:t>
          </a:r>
          <a:r>
            <a:rPr lang="en-US" sz="1200" b="0">
              <a:solidFill>
                <a:sysClr val="windowText" lastClr="000000"/>
              </a:solidFill>
            </a:rPr>
            <a:t>.</a:t>
          </a:r>
          <a:endParaRPr lang="en-US" sz="12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319315</xdr:colOff>
      <xdr:row>28</xdr:row>
      <xdr:rowOff>15421</xdr:rowOff>
    </xdr:from>
    <xdr:to>
      <xdr:col>10</xdr:col>
      <xdr:colOff>1292680</xdr:colOff>
      <xdr:row>34</xdr:row>
      <xdr:rowOff>13606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B574B213-25B2-414A-B965-022ECCE852CC}"/>
            </a:ext>
          </a:extLst>
        </xdr:cNvPr>
        <xdr:cNvSpPr/>
      </xdr:nvSpPr>
      <xdr:spPr>
        <a:xfrm>
          <a:off x="319315" y="1376135"/>
          <a:ext cx="5205186" cy="1141185"/>
        </a:xfrm>
        <a:prstGeom prst="rect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solidFill>
                <a:sysClr val="windowText" lastClr="000000"/>
              </a:solidFill>
            </a:rPr>
            <a:t>Forklaring tabell 1:</a:t>
          </a:r>
        </a:p>
        <a:p>
          <a:pPr algn="l"/>
          <a:r>
            <a:rPr lang="en-US" sz="1200" b="0">
              <a:solidFill>
                <a:sysClr val="windowText" lastClr="000000"/>
              </a:solidFill>
            </a:rPr>
            <a:t>Nedenfor kan dere fylle inn</a:t>
          </a:r>
          <a:r>
            <a:rPr lang="en-US" sz="1200" b="0" baseline="0">
              <a:solidFill>
                <a:sysClr val="windowText" lastClr="000000"/>
              </a:solidFill>
            </a:rPr>
            <a:t> skolens beregnede tilskudd for et helt år med dagens modell og et helt år med ny modell, basert på forventet elevtall per 1.10.2024.</a:t>
          </a:r>
        </a:p>
        <a:p>
          <a:pPr algn="l"/>
          <a:br>
            <a:rPr lang="en-US" sz="1200" b="0" baseline="0">
              <a:solidFill>
                <a:sysClr val="windowText" lastClr="000000"/>
              </a:solidFill>
            </a:rPr>
          </a:br>
          <a:br>
            <a:rPr lang="en-US" sz="1200" b="0" baseline="0">
              <a:solidFill>
                <a:sysClr val="windowText" lastClr="000000"/>
              </a:solidFill>
            </a:rPr>
          </a:br>
          <a:endParaRPr lang="en-US" sz="1200" b="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F2A64-E8A8-4BC4-AD75-48603034D346}">
  <dimension ref="A1:X86"/>
  <sheetViews>
    <sheetView showGridLines="0" tabSelected="1" topLeftCell="H17" zoomScale="70" zoomScaleNormal="70" workbookViewId="0">
      <selection activeCell="M19" sqref="M19"/>
    </sheetView>
  </sheetViews>
  <sheetFormatPr baseColWidth="10" defaultColWidth="10.81640625" defaultRowHeight="14.5" outlineLevelRow="1" outlineLevelCol="1" x14ac:dyDescent="0.35"/>
  <cols>
    <col min="1" max="1" width="4.7265625" hidden="1" customWidth="1" outlineLevel="1"/>
    <col min="2" max="2" width="32.26953125" style="1" hidden="1" customWidth="1" outlineLevel="1"/>
    <col min="3" max="3" width="18.7265625" style="1" hidden="1" customWidth="1" outlineLevel="1"/>
    <col min="4" max="4" width="15.1796875" hidden="1" customWidth="1" outlineLevel="1"/>
    <col min="5" max="5" width="19" hidden="1" customWidth="1" outlineLevel="1"/>
    <col min="6" max="6" width="20.453125" hidden="1" customWidth="1" outlineLevel="1"/>
    <col min="7" max="7" width="10.81640625" hidden="1" customWidth="1" outlineLevel="1"/>
    <col min="8" max="8" width="5.1796875" customWidth="1" collapsed="1"/>
    <col min="9" max="9" width="43.81640625" customWidth="1"/>
    <col min="10" max="10" width="24.54296875" style="1" customWidth="1"/>
    <col min="11" max="11" width="20.453125" style="1" customWidth="1"/>
    <col min="12" max="12" width="4.453125" style="1" customWidth="1"/>
    <col min="13" max="15" width="18.7265625" customWidth="1"/>
    <col min="16" max="16" width="18.26953125" customWidth="1"/>
    <col min="17" max="17" width="16.54296875" customWidth="1"/>
    <col min="18" max="18" width="4" customWidth="1"/>
    <col min="19" max="23" width="16.26953125" customWidth="1"/>
    <col min="24" max="24" width="5.26953125" customWidth="1"/>
    <col min="25" max="30" width="16.26953125" customWidth="1"/>
  </cols>
  <sheetData>
    <row r="1" spans="2:24" hidden="1" outlineLevel="1" x14ac:dyDescent="0.35">
      <c r="B1" s="13" t="s">
        <v>0</v>
      </c>
      <c r="C1" s="12"/>
      <c r="L1" s="13" t="s">
        <v>0</v>
      </c>
      <c r="M1" s="12"/>
      <c r="N1" s="12"/>
      <c r="O1" s="12"/>
      <c r="P1" s="12"/>
      <c r="Q1" s="12"/>
      <c r="R1" s="12"/>
      <c r="X1" s="1"/>
    </row>
    <row r="2" spans="2:24" hidden="1" outlineLevel="1" x14ac:dyDescent="0.35">
      <c r="B2" s="10" t="s">
        <v>1</v>
      </c>
      <c r="C2" s="11">
        <f>J20*12</f>
        <v>60</v>
      </c>
      <c r="L2" s="10" t="s">
        <v>2</v>
      </c>
      <c r="M2" s="12">
        <f t="shared" ref="M2:Q2" si="0">IF(M$39=$C$8,1,0)</f>
        <v>1</v>
      </c>
      <c r="N2" s="12">
        <f t="shared" si="0"/>
        <v>0</v>
      </c>
      <c r="O2" s="12">
        <f t="shared" si="0"/>
        <v>0</v>
      </c>
      <c r="P2" s="12">
        <f t="shared" si="0"/>
        <v>0</v>
      </c>
      <c r="Q2" s="12">
        <f t="shared" si="0"/>
        <v>0</v>
      </c>
      <c r="R2" s="12"/>
      <c r="X2" s="1"/>
    </row>
    <row r="3" spans="2:24" hidden="1" outlineLevel="1" x14ac:dyDescent="0.35">
      <c r="B3" s="12"/>
      <c r="C3" s="11"/>
      <c r="L3" s="10" t="s">
        <v>3</v>
      </c>
      <c r="M3" s="12">
        <f t="shared" ref="M3:Q3" si="1">IF(M$39=$C$9,1,0)</f>
        <v>0</v>
      </c>
      <c r="N3" s="12">
        <f t="shared" si="1"/>
        <v>0</v>
      </c>
      <c r="O3" s="12">
        <f t="shared" si="1"/>
        <v>0</v>
      </c>
      <c r="P3" s="12">
        <f t="shared" si="1"/>
        <v>0</v>
      </c>
      <c r="Q3" s="12">
        <f t="shared" si="1"/>
        <v>0</v>
      </c>
      <c r="R3" s="12"/>
      <c r="X3" s="1"/>
    </row>
    <row r="4" spans="2:24" hidden="1" outlineLevel="1" x14ac:dyDescent="0.35">
      <c r="B4" s="10"/>
      <c r="C4" s="11"/>
      <c r="L4" s="10" t="s">
        <v>4</v>
      </c>
      <c r="M4" s="12">
        <f t="shared" ref="M4:Q4" si="2">IF(M$39&gt;$C$9,1,0)</f>
        <v>0</v>
      </c>
      <c r="N4" s="12">
        <f t="shared" si="2"/>
        <v>0</v>
      </c>
      <c r="O4" s="12">
        <f t="shared" si="2"/>
        <v>0</v>
      </c>
      <c r="P4" s="12">
        <f t="shared" si="2"/>
        <v>0</v>
      </c>
      <c r="Q4" s="12">
        <f t="shared" si="2"/>
        <v>0</v>
      </c>
      <c r="R4" s="12"/>
      <c r="X4" s="1"/>
    </row>
    <row r="5" spans="2:24" hidden="1" outlineLevel="1" x14ac:dyDescent="0.35">
      <c r="B5" s="12"/>
      <c r="C5" s="11"/>
      <c r="L5" s="10" t="s">
        <v>5</v>
      </c>
      <c r="M5" s="12">
        <f t="shared" ref="M5:Q5" si="3">IF(M$2=1,$C$11,IF(M$3=1,$C$12,IF(M$4=1,$C$14,$C$13)))</f>
        <v>6</v>
      </c>
      <c r="N5" s="12">
        <f t="shared" si="3"/>
        <v>12</v>
      </c>
      <c r="O5" s="12">
        <f t="shared" si="3"/>
        <v>12</v>
      </c>
      <c r="P5" s="12">
        <f t="shared" si="3"/>
        <v>12</v>
      </c>
      <c r="Q5" s="12">
        <f t="shared" si="3"/>
        <v>12</v>
      </c>
      <c r="R5" s="12"/>
      <c r="X5" s="1"/>
    </row>
    <row r="6" spans="2:24" hidden="1" outlineLevel="1" x14ac:dyDescent="0.35">
      <c r="B6" s="10" t="s">
        <v>6</v>
      </c>
      <c r="C6" s="11">
        <f>IF(J22="Høst",1,0)</f>
        <v>1</v>
      </c>
      <c r="L6" s="10"/>
      <c r="M6" s="12"/>
      <c r="N6" s="12"/>
      <c r="O6" s="12"/>
      <c r="P6" s="12"/>
      <c r="Q6" s="12"/>
      <c r="R6" s="12"/>
      <c r="X6" s="1"/>
    </row>
    <row r="7" spans="2:24" hidden="1" outlineLevel="1" x14ac:dyDescent="0.35">
      <c r="B7" s="12"/>
      <c r="C7" s="11"/>
      <c r="L7" s="10" t="s">
        <v>7</v>
      </c>
      <c r="M7" s="12">
        <v>0</v>
      </c>
      <c r="N7" s="12">
        <f>M8</f>
        <v>6</v>
      </c>
      <c r="O7" s="12">
        <f>N8</f>
        <v>18</v>
      </c>
      <c r="P7" s="12">
        <f>O8</f>
        <v>30</v>
      </c>
      <c r="Q7" s="12">
        <f>P8</f>
        <v>42</v>
      </c>
      <c r="R7" s="12"/>
      <c r="X7" s="1"/>
    </row>
    <row r="8" spans="2:24" hidden="1" outlineLevel="1" x14ac:dyDescent="0.35">
      <c r="B8" s="10" t="s">
        <v>8</v>
      </c>
      <c r="C8" s="11">
        <f>J21</f>
        <v>2024</v>
      </c>
      <c r="L8" s="10" t="s">
        <v>9</v>
      </c>
      <c r="M8" s="12">
        <f t="shared" ref="M8:Q8" si="4">M5+M7</f>
        <v>6</v>
      </c>
      <c r="N8" s="12">
        <f t="shared" si="4"/>
        <v>18</v>
      </c>
      <c r="O8" s="12">
        <f t="shared" si="4"/>
        <v>30</v>
      </c>
      <c r="P8" s="12">
        <f t="shared" si="4"/>
        <v>42</v>
      </c>
      <c r="Q8" s="12">
        <f t="shared" si="4"/>
        <v>54</v>
      </c>
      <c r="R8" s="12"/>
      <c r="X8" s="1"/>
    </row>
    <row r="9" spans="2:24" hidden="1" outlineLevel="1" x14ac:dyDescent="0.35">
      <c r="B9" s="10" t="s">
        <v>10</v>
      </c>
      <c r="C9" s="11">
        <f>IF(C6=1,J21+J20,J21+J20-1)</f>
        <v>2029</v>
      </c>
      <c r="J9" s="25"/>
      <c r="K9" s="25"/>
      <c r="L9" s="10" t="s">
        <v>11</v>
      </c>
      <c r="M9" s="53">
        <f t="shared" ref="M9:Q9" si="5">IF(AND($C$6=1,M$2=1),50%,100%)</f>
        <v>0.5</v>
      </c>
      <c r="N9" s="53">
        <f t="shared" si="5"/>
        <v>1</v>
      </c>
      <c r="O9" s="53">
        <f t="shared" si="5"/>
        <v>1</v>
      </c>
      <c r="P9" s="53">
        <f t="shared" si="5"/>
        <v>1</v>
      </c>
      <c r="Q9" s="53">
        <f t="shared" si="5"/>
        <v>1</v>
      </c>
      <c r="R9" s="10"/>
    </row>
    <row r="10" spans="2:24" hidden="1" outlineLevel="1" x14ac:dyDescent="0.35">
      <c r="B10" s="12"/>
      <c r="C10" s="11"/>
      <c r="J10" s="25"/>
      <c r="K10" s="25"/>
      <c r="M10" s="1"/>
      <c r="N10" s="1"/>
      <c r="O10" s="1"/>
      <c r="P10" s="1"/>
      <c r="Q10" s="25"/>
      <c r="S10" s="8"/>
    </row>
    <row r="11" spans="2:24" hidden="1" outlineLevel="1" x14ac:dyDescent="0.35">
      <c r="B11" s="10" t="s">
        <v>12</v>
      </c>
      <c r="C11" s="11">
        <f>IF(C6=1,6,12)</f>
        <v>6</v>
      </c>
      <c r="J11" s="25"/>
      <c r="K11" s="25"/>
      <c r="M11" s="1"/>
      <c r="N11" s="1"/>
      <c r="O11" s="1"/>
      <c r="P11" s="1"/>
      <c r="S11" s="8"/>
    </row>
    <row r="12" spans="2:24" hidden="1" outlineLevel="1" x14ac:dyDescent="0.35">
      <c r="B12" s="10" t="s">
        <v>13</v>
      </c>
      <c r="C12" s="11">
        <f>IF(C6=1,6,12)</f>
        <v>6</v>
      </c>
      <c r="J12" s="25"/>
      <c r="K12" s="25"/>
      <c r="M12" s="1"/>
      <c r="N12" s="1"/>
      <c r="O12" s="1"/>
      <c r="P12" s="1"/>
      <c r="S12" s="8"/>
    </row>
    <row r="13" spans="2:24" hidden="1" outlineLevel="1" x14ac:dyDescent="0.35">
      <c r="B13" s="10" t="s">
        <v>14</v>
      </c>
      <c r="C13" s="11">
        <v>12</v>
      </c>
      <c r="J13" s="25"/>
      <c r="K13" s="25"/>
    </row>
    <row r="14" spans="2:24" hidden="1" outlineLevel="1" x14ac:dyDescent="0.35">
      <c r="B14" s="10" t="s">
        <v>15</v>
      </c>
      <c r="C14" s="11">
        <v>0</v>
      </c>
      <c r="N14" s="8"/>
      <c r="O14" s="8"/>
      <c r="P14" s="8"/>
      <c r="Q14" s="8"/>
    </row>
    <row r="15" spans="2:24" hidden="1" outlineLevel="1" x14ac:dyDescent="0.35">
      <c r="N15" s="8"/>
      <c r="O15" s="8"/>
      <c r="P15" s="8"/>
      <c r="Q15" s="8"/>
    </row>
    <row r="16" spans="2:24" hidden="1" outlineLevel="1" x14ac:dyDescent="0.35"/>
    <row r="17" spans="2:23" collapsed="1" x14ac:dyDescent="0.35">
      <c r="B17" s="25"/>
      <c r="C17" s="25"/>
    </row>
    <row r="18" spans="2:23" ht="15" thickBot="1" x14ac:dyDescent="0.4">
      <c r="B18" s="25"/>
      <c r="C18" s="25"/>
      <c r="D18" s="8"/>
      <c r="G18" s="8"/>
    </row>
    <row r="19" spans="2:23" x14ac:dyDescent="0.35">
      <c r="B19" s="25"/>
      <c r="C19" s="25"/>
      <c r="D19" s="8"/>
      <c r="G19" s="8"/>
      <c r="I19" s="20" t="s">
        <v>16</v>
      </c>
      <c r="J19" s="21"/>
    </row>
    <row r="20" spans="2:23" x14ac:dyDescent="0.35">
      <c r="B20" s="25"/>
      <c r="C20" s="25"/>
      <c r="D20" s="8"/>
      <c r="I20" s="22" t="s">
        <v>17</v>
      </c>
      <c r="J20" s="26">
        <v>5</v>
      </c>
      <c r="K20" s="14"/>
    </row>
    <row r="21" spans="2:23" x14ac:dyDescent="0.35">
      <c r="B21" s="25"/>
      <c r="C21" s="25"/>
      <c r="D21" s="8"/>
      <c r="G21" s="8"/>
      <c r="I21" s="22" t="s">
        <v>18</v>
      </c>
      <c r="J21" s="27">
        <v>2024</v>
      </c>
      <c r="K21" s="14"/>
    </row>
    <row r="22" spans="2:23" ht="15" thickBot="1" x14ac:dyDescent="0.4">
      <c r="B22" s="25"/>
      <c r="C22" s="25"/>
      <c r="D22" s="8"/>
      <c r="I22" s="23" t="s">
        <v>19</v>
      </c>
      <c r="J22" s="28" t="s">
        <v>20</v>
      </c>
      <c r="K22" s="14"/>
    </row>
    <row r="23" spans="2:23" hidden="1" x14ac:dyDescent="0.35">
      <c r="B23" s="25"/>
      <c r="C23" s="25"/>
      <c r="D23" s="8"/>
      <c r="K23" s="7"/>
    </row>
    <row r="24" spans="2:23" hidden="1" x14ac:dyDescent="0.35">
      <c r="B24" s="25"/>
      <c r="C24" s="25"/>
      <c r="I24" s="20" t="s">
        <v>21</v>
      </c>
      <c r="J24" s="24"/>
    </row>
    <row r="25" spans="2:23" hidden="1" x14ac:dyDescent="0.35">
      <c r="B25" s="25"/>
      <c r="C25" s="25"/>
      <c r="I25" s="22" t="s">
        <v>22</v>
      </c>
      <c r="J25" s="29" t="s">
        <v>23</v>
      </c>
      <c r="K25" s="14" t="s">
        <v>24</v>
      </c>
    </row>
    <row r="26" spans="2:23" hidden="1" x14ac:dyDescent="0.35">
      <c r="B26" s="25"/>
      <c r="C26" s="25"/>
      <c r="I26" s="22" t="s">
        <v>25</v>
      </c>
      <c r="J26" s="29"/>
      <c r="K26" s="14" t="s">
        <v>26</v>
      </c>
    </row>
    <row r="27" spans="2:23" ht="15" hidden="1" thickBot="1" x14ac:dyDescent="0.4">
      <c r="B27" s="25"/>
      <c r="C27" s="25"/>
      <c r="D27" s="25"/>
      <c r="E27" s="25"/>
      <c r="F27" s="25"/>
      <c r="I27" s="23" t="s">
        <v>27</v>
      </c>
      <c r="J27" s="30"/>
      <c r="K27" s="14" t="s">
        <v>28</v>
      </c>
    </row>
    <row r="28" spans="2:23" x14ac:dyDescent="0.35">
      <c r="B28" s="25"/>
      <c r="C28" s="25"/>
      <c r="D28" s="25"/>
      <c r="E28" s="25"/>
      <c r="F28" s="25"/>
      <c r="G28" s="8"/>
    </row>
    <row r="29" spans="2:23" x14ac:dyDescent="0.35">
      <c r="B29" s="25"/>
      <c r="C29" s="25"/>
      <c r="D29" s="25"/>
      <c r="E29" s="25"/>
      <c r="F29" s="25"/>
      <c r="G29" s="8"/>
      <c r="I29" s="55"/>
      <c r="J29" s="56"/>
      <c r="K29" s="56"/>
      <c r="R29" s="1"/>
    </row>
    <row r="30" spans="2:23" x14ac:dyDescent="0.35">
      <c r="B30" s="25"/>
      <c r="C30" s="25"/>
      <c r="D30" s="25"/>
      <c r="E30" s="25"/>
      <c r="F30" s="25"/>
      <c r="I30" s="55"/>
      <c r="J30" s="69"/>
      <c r="K30" s="69"/>
      <c r="M30" s="70"/>
      <c r="N30" s="70"/>
      <c r="O30" s="70"/>
      <c r="P30" s="70"/>
      <c r="Q30" s="70"/>
      <c r="R30" s="1"/>
      <c r="S30" s="70"/>
      <c r="T30" s="70"/>
      <c r="U30" s="70"/>
      <c r="V30" s="70"/>
      <c r="W30" s="70"/>
    </row>
    <row r="31" spans="2:23" x14ac:dyDescent="0.35">
      <c r="B31" s="25"/>
      <c r="C31" s="25"/>
      <c r="D31" s="25"/>
      <c r="E31" s="25"/>
      <c r="F31" s="25"/>
      <c r="G31" s="8"/>
      <c r="I31" s="55"/>
      <c r="J31" s="57"/>
      <c r="K31" s="57"/>
      <c r="M31" s="58"/>
      <c r="N31" s="58"/>
      <c r="O31" s="58"/>
      <c r="P31" s="58"/>
      <c r="Q31" s="58"/>
      <c r="R31" s="1"/>
      <c r="S31" s="58"/>
      <c r="T31" s="58"/>
      <c r="U31" s="58"/>
      <c r="V31" s="58"/>
      <c r="W31" s="58"/>
    </row>
    <row r="32" spans="2:23" x14ac:dyDescent="0.35">
      <c r="B32" s="25"/>
      <c r="C32" s="25"/>
      <c r="D32" s="25"/>
      <c r="E32" s="25"/>
      <c r="F32" s="25"/>
      <c r="I32" s="55"/>
      <c r="J32" s="56"/>
      <c r="K32" s="56"/>
      <c r="M32" s="59"/>
      <c r="N32" s="59"/>
      <c r="O32" s="59"/>
      <c r="P32" s="59"/>
      <c r="Q32" s="59"/>
      <c r="R32" s="1"/>
      <c r="S32" s="59"/>
      <c r="T32" s="59"/>
      <c r="U32" s="59"/>
      <c r="V32" s="59"/>
      <c r="W32" s="59"/>
    </row>
    <row r="33" spans="2:23" x14ac:dyDescent="0.35">
      <c r="B33" s="25"/>
      <c r="C33" s="25"/>
      <c r="D33" s="25"/>
      <c r="E33" s="25"/>
      <c r="F33" s="25"/>
      <c r="G33" s="8"/>
    </row>
    <row r="34" spans="2:23" x14ac:dyDescent="0.35">
      <c r="B34" s="25"/>
      <c r="C34" s="25"/>
      <c r="D34" s="25"/>
      <c r="E34" s="25"/>
      <c r="F34" s="25"/>
    </row>
    <row r="35" spans="2:23" x14ac:dyDescent="0.35">
      <c r="B35" s="25"/>
      <c r="C35" s="25"/>
      <c r="D35" s="25"/>
      <c r="E35" s="25"/>
      <c r="F35" s="25"/>
      <c r="G35" s="5"/>
      <c r="I35" s="71"/>
      <c r="J35" s="71"/>
      <c r="K35" s="71"/>
      <c r="M35" s="72"/>
      <c r="N35" s="72"/>
      <c r="O35" s="72"/>
      <c r="P35" s="72"/>
      <c r="Q35" s="72"/>
      <c r="R35" s="55"/>
      <c r="S35" s="72"/>
      <c r="T35" s="72"/>
      <c r="U35" s="72"/>
      <c r="V35" s="72"/>
      <c r="W35" s="72"/>
    </row>
    <row r="36" spans="2:23" ht="15" thickBot="1" x14ac:dyDescent="0.4">
      <c r="C36" s="25"/>
      <c r="D36" s="25"/>
      <c r="E36" s="25"/>
      <c r="F36" s="25"/>
    </row>
    <row r="37" spans="2:23" ht="15" thickBot="1" x14ac:dyDescent="0.4">
      <c r="I37" s="73" t="s">
        <v>29</v>
      </c>
      <c r="J37" s="74"/>
      <c r="K37" s="75"/>
      <c r="M37" s="73" t="s">
        <v>30</v>
      </c>
      <c r="N37" s="74"/>
      <c r="O37" s="74"/>
      <c r="P37" s="74"/>
      <c r="Q37" s="75"/>
      <c r="S37" s="73" t="s">
        <v>31</v>
      </c>
      <c r="T37" s="74"/>
      <c r="U37" s="74"/>
      <c r="V37" s="74"/>
      <c r="W37" s="75"/>
    </row>
    <row r="38" spans="2:23" ht="30" customHeight="1" x14ac:dyDescent="0.35">
      <c r="B38" s="19" t="s">
        <v>32</v>
      </c>
      <c r="C38" s="19" t="s">
        <v>33</v>
      </c>
      <c r="D38" s="17" t="s">
        <v>34</v>
      </c>
      <c r="E38" s="17" t="s">
        <v>34</v>
      </c>
      <c r="F38" s="18" t="s">
        <v>35</v>
      </c>
      <c r="I38" s="67" t="s">
        <v>36</v>
      </c>
      <c r="J38" s="65" t="s">
        <v>37</v>
      </c>
      <c r="K38" s="63" t="s">
        <v>38</v>
      </c>
      <c r="L38" s="4"/>
      <c r="M38" s="31" t="s">
        <v>39</v>
      </c>
      <c r="N38" s="32" t="s">
        <v>40</v>
      </c>
      <c r="O38" s="32" t="s">
        <v>41</v>
      </c>
      <c r="P38" s="32" t="s">
        <v>42</v>
      </c>
      <c r="Q38" s="33" t="s">
        <v>43</v>
      </c>
      <c r="S38" s="31" t="s">
        <v>39</v>
      </c>
      <c r="T38" s="32" t="s">
        <v>40</v>
      </c>
      <c r="U38" s="32" t="s">
        <v>41</v>
      </c>
      <c r="V38" s="32" t="s">
        <v>42</v>
      </c>
      <c r="W38" s="33" t="s">
        <v>43</v>
      </c>
    </row>
    <row r="39" spans="2:23" s="2" customFormat="1" ht="29.5" thickBot="1" x14ac:dyDescent="0.4">
      <c r="B39" s="15" t="s">
        <v>44</v>
      </c>
      <c r="C39" s="15" t="s">
        <v>45</v>
      </c>
      <c r="D39" s="16" t="s">
        <v>46</v>
      </c>
      <c r="E39" s="16" t="s">
        <v>47</v>
      </c>
      <c r="F39" s="16" t="s">
        <v>48</v>
      </c>
      <c r="I39" s="68"/>
      <c r="J39" s="66"/>
      <c r="K39" s="64"/>
      <c r="L39" s="3"/>
      <c r="M39" s="34">
        <f>$J$21</f>
        <v>2024</v>
      </c>
      <c r="N39" s="35">
        <f>M39+1</f>
        <v>2025</v>
      </c>
      <c r="O39" s="35">
        <f t="shared" ref="O39" si="6">N39+1</f>
        <v>2026</v>
      </c>
      <c r="P39" s="35">
        <f t="shared" ref="P39" si="7">O39+1</f>
        <v>2027</v>
      </c>
      <c r="Q39" s="36">
        <f t="shared" ref="Q39" si="8">P39+1</f>
        <v>2028</v>
      </c>
      <c r="R39"/>
      <c r="S39" s="34">
        <f>$J$21</f>
        <v>2024</v>
      </c>
      <c r="T39" s="35">
        <f>S39+1</f>
        <v>2025</v>
      </c>
      <c r="U39" s="35">
        <f t="shared" ref="U39:W39" si="9">T39+1</f>
        <v>2026</v>
      </c>
      <c r="V39" s="35">
        <f t="shared" si="9"/>
        <v>2027</v>
      </c>
      <c r="W39" s="36">
        <f t="shared" si="9"/>
        <v>2028</v>
      </c>
    </row>
    <row r="40" spans="2:23" x14ac:dyDescent="0.35">
      <c r="B40" s="1">
        <f>K40-J40</f>
        <v>0</v>
      </c>
      <c r="C40" s="6">
        <f>IFERROR(B40/J40,0)</f>
        <v>0</v>
      </c>
      <c r="D40">
        <f>IF(ABS(B40)&gt;ABS($J$26),1,0)</f>
        <v>0</v>
      </c>
      <c r="E40">
        <f>IF(ABS(C40)&gt;ABS($J$27),1,0)</f>
        <v>0</v>
      </c>
      <c r="F40">
        <f>IF($J$25="Ingen terskel",1,IF($J$25="NOK terskel",D40,IF($J$25="Prosentvis terskel",E40)))</f>
        <v>1</v>
      </c>
      <c r="I40" s="61"/>
      <c r="J40" s="60"/>
      <c r="K40" s="62"/>
      <c r="M40" s="37">
        <f t="shared" ref="M40:Q49" si="10">IF($F40=1,-$B40*M$9+(M$8/$C$2*$B40),0)</f>
        <v>0</v>
      </c>
      <c r="N40" s="38">
        <f t="shared" si="10"/>
        <v>0</v>
      </c>
      <c r="O40" s="38">
        <f t="shared" si="10"/>
        <v>0</v>
      </c>
      <c r="P40" s="38">
        <f t="shared" si="10"/>
        <v>0</v>
      </c>
      <c r="Q40" s="39">
        <f t="shared" si="10"/>
        <v>0</v>
      </c>
      <c r="R40" s="9"/>
      <c r="S40" s="37">
        <f t="shared" ref="S40:S55" si="11">IF($F40=1,IF(AND($C$6=1,M$2=1),$J40*M$9+$K40*M$9+$M40,$K40+M40),$K40)</f>
        <v>0</v>
      </c>
      <c r="T40" s="38">
        <f t="shared" ref="T40:T55" si="12">IF($F40=1,IF(AND($C$6=1,N$2=1),$J40*N$9+$K40*N$9+$M40,$K40+N40),$K40)</f>
        <v>0</v>
      </c>
      <c r="U40" s="38">
        <f t="shared" ref="U40:U55" si="13">IF($F40=1,IF(AND($C$6=1,O$2=1),$J40*O$9+$K40*O$9+$M40,$K40+O40),$K40)</f>
        <v>0</v>
      </c>
      <c r="V40" s="38">
        <f t="shared" ref="V40:V55" si="14">IF($F40=1,IF(AND($C$6=1,P$2=1),$J40*P$9+$K40*P$9+$M40,$K40+P40),$K40)</f>
        <v>0</v>
      </c>
      <c r="W40" s="39">
        <f t="shared" ref="W40:W55" si="15">IF($F40=1,IF(AND($C$6=1,Q$2=1),$J40*Q$9+$K40*Q$9+$M40,$K40+Q40),$K40)</f>
        <v>0</v>
      </c>
    </row>
    <row r="41" spans="2:23" x14ac:dyDescent="0.35">
      <c r="B41" s="1">
        <f t="shared" ref="B41:B55" si="16">K41-J41</f>
        <v>0</v>
      </c>
      <c r="C41" s="6">
        <f t="shared" ref="C41:C55" si="17">IFERROR(B41/J41,0)</f>
        <v>0</v>
      </c>
      <c r="D41">
        <f t="shared" ref="D41:D55" si="18">IF(ABS(B41)&gt;ABS($J$26),1,0)</f>
        <v>0</v>
      </c>
      <c r="E41">
        <f t="shared" ref="E41:E55" si="19">IF(ABS(C41)&gt;ABS($J$27),1,0)</f>
        <v>0</v>
      </c>
      <c r="F41">
        <f t="shared" ref="F41:F55" si="20">IF($J$25="Ingen terskel",1,IF($J$25="NOK terskel",D41,IF($J$25="Prosentvis terskel",E41)))</f>
        <v>1</v>
      </c>
      <c r="I41" s="48"/>
      <c r="J41" s="49"/>
      <c r="K41" s="29"/>
      <c r="M41" s="40">
        <f t="shared" si="10"/>
        <v>0</v>
      </c>
      <c r="N41" s="8">
        <f t="shared" si="10"/>
        <v>0</v>
      </c>
      <c r="O41" s="8">
        <f t="shared" si="10"/>
        <v>0</v>
      </c>
      <c r="P41" s="8">
        <f t="shared" si="10"/>
        <v>0</v>
      </c>
      <c r="Q41" s="41">
        <f t="shared" si="10"/>
        <v>0</v>
      </c>
      <c r="S41" s="40">
        <f t="shared" si="11"/>
        <v>0</v>
      </c>
      <c r="T41" s="8">
        <f t="shared" si="12"/>
        <v>0</v>
      </c>
      <c r="U41" s="8">
        <f t="shared" si="13"/>
        <v>0</v>
      </c>
      <c r="V41" s="8">
        <f t="shared" si="14"/>
        <v>0</v>
      </c>
      <c r="W41" s="41">
        <f t="shared" si="15"/>
        <v>0</v>
      </c>
    </row>
    <row r="42" spans="2:23" x14ac:dyDescent="0.35">
      <c r="B42" s="1">
        <f t="shared" si="16"/>
        <v>0</v>
      </c>
      <c r="C42" s="6">
        <f t="shared" si="17"/>
        <v>0</v>
      </c>
      <c r="D42">
        <f t="shared" si="18"/>
        <v>0</v>
      </c>
      <c r="E42">
        <f t="shared" si="19"/>
        <v>0</v>
      </c>
      <c r="F42">
        <f t="shared" si="20"/>
        <v>1</v>
      </c>
      <c r="I42" s="48"/>
      <c r="J42" s="49"/>
      <c r="K42" s="29"/>
      <c r="M42" s="40">
        <f t="shared" si="10"/>
        <v>0</v>
      </c>
      <c r="N42" s="8">
        <f t="shared" si="10"/>
        <v>0</v>
      </c>
      <c r="O42" s="8">
        <f t="shared" si="10"/>
        <v>0</v>
      </c>
      <c r="P42" s="8">
        <f t="shared" si="10"/>
        <v>0</v>
      </c>
      <c r="Q42" s="41">
        <f t="shared" si="10"/>
        <v>0</v>
      </c>
      <c r="S42" s="40">
        <f t="shared" si="11"/>
        <v>0</v>
      </c>
      <c r="T42" s="8">
        <f t="shared" si="12"/>
        <v>0</v>
      </c>
      <c r="U42" s="8">
        <f t="shared" si="13"/>
        <v>0</v>
      </c>
      <c r="V42" s="8">
        <f t="shared" si="14"/>
        <v>0</v>
      </c>
      <c r="W42" s="41">
        <f t="shared" si="15"/>
        <v>0</v>
      </c>
    </row>
    <row r="43" spans="2:23" x14ac:dyDescent="0.35">
      <c r="B43" s="1">
        <f t="shared" si="16"/>
        <v>0</v>
      </c>
      <c r="C43" s="6">
        <f t="shared" si="17"/>
        <v>0</v>
      </c>
      <c r="D43">
        <f t="shared" si="18"/>
        <v>0</v>
      </c>
      <c r="E43">
        <f t="shared" si="19"/>
        <v>0</v>
      </c>
      <c r="F43">
        <f t="shared" si="20"/>
        <v>1</v>
      </c>
      <c r="I43" s="48"/>
      <c r="J43" s="49"/>
      <c r="K43" s="29"/>
      <c r="M43" s="40">
        <f t="shared" si="10"/>
        <v>0</v>
      </c>
      <c r="N43" s="8">
        <f t="shared" si="10"/>
        <v>0</v>
      </c>
      <c r="O43" s="8">
        <f t="shared" si="10"/>
        <v>0</v>
      </c>
      <c r="P43" s="8">
        <f t="shared" si="10"/>
        <v>0</v>
      </c>
      <c r="Q43" s="41">
        <f t="shared" si="10"/>
        <v>0</v>
      </c>
      <c r="S43" s="40">
        <f t="shared" si="11"/>
        <v>0</v>
      </c>
      <c r="T43" s="8">
        <f t="shared" si="12"/>
        <v>0</v>
      </c>
      <c r="U43" s="8">
        <f t="shared" si="13"/>
        <v>0</v>
      </c>
      <c r="V43" s="8">
        <f t="shared" si="14"/>
        <v>0</v>
      </c>
      <c r="W43" s="41">
        <f t="shared" si="15"/>
        <v>0</v>
      </c>
    </row>
    <row r="44" spans="2:23" x14ac:dyDescent="0.35">
      <c r="B44" s="54">
        <f t="shared" si="16"/>
        <v>0</v>
      </c>
      <c r="C44" s="6">
        <f t="shared" si="17"/>
        <v>0</v>
      </c>
      <c r="D44">
        <f t="shared" si="18"/>
        <v>0</v>
      </c>
      <c r="E44">
        <f t="shared" si="19"/>
        <v>0</v>
      </c>
      <c r="F44">
        <f t="shared" si="20"/>
        <v>1</v>
      </c>
      <c r="I44" s="48"/>
      <c r="J44" s="49"/>
      <c r="K44" s="29"/>
      <c r="M44" s="40">
        <f t="shared" si="10"/>
        <v>0</v>
      </c>
      <c r="N44" s="8">
        <f t="shared" si="10"/>
        <v>0</v>
      </c>
      <c r="O44" s="8">
        <f t="shared" si="10"/>
        <v>0</v>
      </c>
      <c r="P44" s="8">
        <f t="shared" si="10"/>
        <v>0</v>
      </c>
      <c r="Q44" s="41">
        <f t="shared" si="10"/>
        <v>0</v>
      </c>
      <c r="S44" s="40">
        <f t="shared" si="11"/>
        <v>0</v>
      </c>
      <c r="T44" s="8">
        <f t="shared" si="12"/>
        <v>0</v>
      </c>
      <c r="U44" s="8">
        <f t="shared" si="13"/>
        <v>0</v>
      </c>
      <c r="V44" s="8">
        <f t="shared" si="14"/>
        <v>0</v>
      </c>
      <c r="W44" s="41">
        <f t="shared" si="15"/>
        <v>0</v>
      </c>
    </row>
    <row r="45" spans="2:23" x14ac:dyDescent="0.35">
      <c r="B45" s="1">
        <f t="shared" si="16"/>
        <v>0</v>
      </c>
      <c r="C45" s="6">
        <f t="shared" si="17"/>
        <v>0</v>
      </c>
      <c r="D45">
        <f t="shared" si="18"/>
        <v>0</v>
      </c>
      <c r="E45">
        <f t="shared" si="19"/>
        <v>0</v>
      </c>
      <c r="F45">
        <f t="shared" si="20"/>
        <v>1</v>
      </c>
      <c r="I45" s="48"/>
      <c r="J45" s="49"/>
      <c r="K45" s="29"/>
      <c r="M45" s="40">
        <f t="shared" si="10"/>
        <v>0</v>
      </c>
      <c r="N45" s="8">
        <f t="shared" si="10"/>
        <v>0</v>
      </c>
      <c r="O45" s="8">
        <f t="shared" si="10"/>
        <v>0</v>
      </c>
      <c r="P45" s="8">
        <f t="shared" si="10"/>
        <v>0</v>
      </c>
      <c r="Q45" s="41">
        <f t="shared" si="10"/>
        <v>0</v>
      </c>
      <c r="S45" s="40">
        <f t="shared" si="11"/>
        <v>0</v>
      </c>
      <c r="T45" s="8">
        <f t="shared" si="12"/>
        <v>0</v>
      </c>
      <c r="U45" s="8">
        <f t="shared" si="13"/>
        <v>0</v>
      </c>
      <c r="V45" s="8">
        <f t="shared" si="14"/>
        <v>0</v>
      </c>
      <c r="W45" s="41">
        <f t="shared" si="15"/>
        <v>0</v>
      </c>
    </row>
    <row r="46" spans="2:23" x14ac:dyDescent="0.35">
      <c r="B46" s="1">
        <f t="shared" si="16"/>
        <v>0</v>
      </c>
      <c r="C46" s="6">
        <f t="shared" si="17"/>
        <v>0</v>
      </c>
      <c r="D46">
        <f t="shared" si="18"/>
        <v>0</v>
      </c>
      <c r="E46">
        <f t="shared" si="19"/>
        <v>0</v>
      </c>
      <c r="F46">
        <f t="shared" si="20"/>
        <v>1</v>
      </c>
      <c r="I46" s="48"/>
      <c r="J46" s="49"/>
      <c r="K46" s="29"/>
      <c r="M46" s="40">
        <f t="shared" si="10"/>
        <v>0</v>
      </c>
      <c r="N46" s="8">
        <f t="shared" si="10"/>
        <v>0</v>
      </c>
      <c r="O46" s="8">
        <f t="shared" si="10"/>
        <v>0</v>
      </c>
      <c r="P46" s="8">
        <f t="shared" si="10"/>
        <v>0</v>
      </c>
      <c r="Q46" s="41">
        <f t="shared" si="10"/>
        <v>0</v>
      </c>
      <c r="S46" s="40">
        <f t="shared" si="11"/>
        <v>0</v>
      </c>
      <c r="T46" s="8">
        <f t="shared" si="12"/>
        <v>0</v>
      </c>
      <c r="U46" s="8">
        <f t="shared" si="13"/>
        <v>0</v>
      </c>
      <c r="V46" s="8">
        <f t="shared" si="14"/>
        <v>0</v>
      </c>
      <c r="W46" s="41">
        <f t="shared" si="15"/>
        <v>0</v>
      </c>
    </row>
    <row r="47" spans="2:23" x14ac:dyDescent="0.35">
      <c r="B47" s="1">
        <f t="shared" si="16"/>
        <v>0</v>
      </c>
      <c r="C47" s="6">
        <f t="shared" si="17"/>
        <v>0</v>
      </c>
      <c r="D47">
        <f t="shared" si="18"/>
        <v>0</v>
      </c>
      <c r="E47">
        <f t="shared" si="19"/>
        <v>0</v>
      </c>
      <c r="F47">
        <f t="shared" si="20"/>
        <v>1</v>
      </c>
      <c r="I47" s="48"/>
      <c r="J47" s="49"/>
      <c r="K47" s="29"/>
      <c r="M47" s="40">
        <f t="shared" si="10"/>
        <v>0</v>
      </c>
      <c r="N47" s="8">
        <f t="shared" si="10"/>
        <v>0</v>
      </c>
      <c r="O47" s="8">
        <f t="shared" si="10"/>
        <v>0</v>
      </c>
      <c r="P47" s="8">
        <f t="shared" si="10"/>
        <v>0</v>
      </c>
      <c r="Q47" s="41">
        <f t="shared" si="10"/>
        <v>0</v>
      </c>
      <c r="S47" s="40">
        <f t="shared" si="11"/>
        <v>0</v>
      </c>
      <c r="T47" s="8">
        <f t="shared" si="12"/>
        <v>0</v>
      </c>
      <c r="U47" s="8">
        <f t="shared" si="13"/>
        <v>0</v>
      </c>
      <c r="V47" s="8">
        <f t="shared" si="14"/>
        <v>0</v>
      </c>
      <c r="W47" s="41">
        <f t="shared" si="15"/>
        <v>0</v>
      </c>
    </row>
    <row r="48" spans="2:23" x14ac:dyDescent="0.35">
      <c r="B48" s="1">
        <f t="shared" si="16"/>
        <v>0</v>
      </c>
      <c r="C48" s="6">
        <f t="shared" si="17"/>
        <v>0</v>
      </c>
      <c r="D48">
        <f t="shared" si="18"/>
        <v>0</v>
      </c>
      <c r="E48">
        <f t="shared" si="19"/>
        <v>0</v>
      </c>
      <c r="F48">
        <f t="shared" si="20"/>
        <v>1</v>
      </c>
      <c r="I48" s="48"/>
      <c r="J48" s="49"/>
      <c r="K48" s="29"/>
      <c r="M48" s="40">
        <f t="shared" si="10"/>
        <v>0</v>
      </c>
      <c r="N48" s="8">
        <f t="shared" si="10"/>
        <v>0</v>
      </c>
      <c r="O48" s="8">
        <f t="shared" si="10"/>
        <v>0</v>
      </c>
      <c r="P48" s="8">
        <f t="shared" si="10"/>
        <v>0</v>
      </c>
      <c r="Q48" s="41">
        <f t="shared" si="10"/>
        <v>0</v>
      </c>
      <c r="S48" s="40">
        <f t="shared" si="11"/>
        <v>0</v>
      </c>
      <c r="T48" s="8">
        <f t="shared" si="12"/>
        <v>0</v>
      </c>
      <c r="U48" s="8">
        <f t="shared" si="13"/>
        <v>0</v>
      </c>
      <c r="V48" s="8">
        <f t="shared" si="14"/>
        <v>0</v>
      </c>
      <c r="W48" s="41">
        <f t="shared" si="15"/>
        <v>0</v>
      </c>
    </row>
    <row r="49" spans="2:23" x14ac:dyDescent="0.35">
      <c r="B49" s="1">
        <f t="shared" si="16"/>
        <v>0</v>
      </c>
      <c r="C49" s="6">
        <f t="shared" si="17"/>
        <v>0</v>
      </c>
      <c r="D49">
        <f t="shared" si="18"/>
        <v>0</v>
      </c>
      <c r="E49">
        <f t="shared" si="19"/>
        <v>0</v>
      </c>
      <c r="F49">
        <f t="shared" si="20"/>
        <v>1</v>
      </c>
      <c r="I49" s="48"/>
      <c r="J49" s="49"/>
      <c r="K49" s="29"/>
      <c r="M49" s="40">
        <f t="shared" si="10"/>
        <v>0</v>
      </c>
      <c r="N49" s="8">
        <f t="shared" si="10"/>
        <v>0</v>
      </c>
      <c r="O49" s="8">
        <f t="shared" si="10"/>
        <v>0</v>
      </c>
      <c r="P49" s="8">
        <f t="shared" si="10"/>
        <v>0</v>
      </c>
      <c r="Q49" s="41">
        <f t="shared" si="10"/>
        <v>0</v>
      </c>
      <c r="S49" s="40">
        <f t="shared" si="11"/>
        <v>0</v>
      </c>
      <c r="T49" s="8">
        <f t="shared" si="12"/>
        <v>0</v>
      </c>
      <c r="U49" s="8">
        <f t="shared" si="13"/>
        <v>0</v>
      </c>
      <c r="V49" s="8">
        <f t="shared" si="14"/>
        <v>0</v>
      </c>
      <c r="W49" s="41">
        <f t="shared" si="15"/>
        <v>0</v>
      </c>
    </row>
    <row r="50" spans="2:23" x14ac:dyDescent="0.35">
      <c r="B50" s="1">
        <f t="shared" si="16"/>
        <v>0</v>
      </c>
      <c r="C50" s="6">
        <f t="shared" si="17"/>
        <v>0</v>
      </c>
      <c r="D50">
        <f t="shared" si="18"/>
        <v>0</v>
      </c>
      <c r="E50">
        <f t="shared" si="19"/>
        <v>0</v>
      </c>
      <c r="F50">
        <f t="shared" si="20"/>
        <v>1</v>
      </c>
      <c r="I50" s="48"/>
      <c r="J50" s="49"/>
      <c r="K50" s="29"/>
      <c r="M50" s="40">
        <f t="shared" ref="M50:Q55" si="21">IF($F50=1,-$B50*M$9+(M$8/$C$2*$B50),0)</f>
        <v>0</v>
      </c>
      <c r="N50" s="8">
        <f t="shared" si="21"/>
        <v>0</v>
      </c>
      <c r="O50" s="8">
        <f t="shared" si="21"/>
        <v>0</v>
      </c>
      <c r="P50" s="8">
        <f t="shared" si="21"/>
        <v>0</v>
      </c>
      <c r="Q50" s="41">
        <f t="shared" si="21"/>
        <v>0</v>
      </c>
      <c r="S50" s="40">
        <f t="shared" si="11"/>
        <v>0</v>
      </c>
      <c r="T50" s="8">
        <f t="shared" si="12"/>
        <v>0</v>
      </c>
      <c r="U50" s="8">
        <f t="shared" si="13"/>
        <v>0</v>
      </c>
      <c r="V50" s="8">
        <f t="shared" si="14"/>
        <v>0</v>
      </c>
      <c r="W50" s="41">
        <f t="shared" si="15"/>
        <v>0</v>
      </c>
    </row>
    <row r="51" spans="2:23" x14ac:dyDescent="0.35">
      <c r="B51" s="1">
        <f t="shared" si="16"/>
        <v>0</v>
      </c>
      <c r="C51" s="6">
        <f t="shared" si="17"/>
        <v>0</v>
      </c>
      <c r="D51">
        <f t="shared" si="18"/>
        <v>0</v>
      </c>
      <c r="E51">
        <f t="shared" si="19"/>
        <v>0</v>
      </c>
      <c r="F51">
        <f t="shared" si="20"/>
        <v>1</v>
      </c>
      <c r="I51" s="48"/>
      <c r="J51" s="49"/>
      <c r="K51" s="29"/>
      <c r="M51" s="40">
        <f t="shared" si="21"/>
        <v>0</v>
      </c>
      <c r="N51" s="8">
        <f t="shared" si="21"/>
        <v>0</v>
      </c>
      <c r="O51" s="8">
        <f t="shared" si="21"/>
        <v>0</v>
      </c>
      <c r="P51" s="8">
        <f t="shared" si="21"/>
        <v>0</v>
      </c>
      <c r="Q51" s="41">
        <f t="shared" si="21"/>
        <v>0</v>
      </c>
      <c r="S51" s="40">
        <f t="shared" si="11"/>
        <v>0</v>
      </c>
      <c r="T51" s="8">
        <f t="shared" si="12"/>
        <v>0</v>
      </c>
      <c r="U51" s="8">
        <f t="shared" si="13"/>
        <v>0</v>
      </c>
      <c r="V51" s="8">
        <f t="shared" si="14"/>
        <v>0</v>
      </c>
      <c r="W51" s="41">
        <f t="shared" si="15"/>
        <v>0</v>
      </c>
    </row>
    <row r="52" spans="2:23" x14ac:dyDescent="0.35">
      <c r="B52" s="1">
        <f t="shared" si="16"/>
        <v>0</v>
      </c>
      <c r="C52" s="6">
        <f t="shared" si="17"/>
        <v>0</v>
      </c>
      <c r="D52">
        <f t="shared" si="18"/>
        <v>0</v>
      </c>
      <c r="E52">
        <f t="shared" si="19"/>
        <v>0</v>
      </c>
      <c r="F52">
        <f t="shared" si="20"/>
        <v>1</v>
      </c>
      <c r="I52" s="48"/>
      <c r="J52" s="49"/>
      <c r="K52" s="29"/>
      <c r="M52" s="40">
        <f t="shared" si="21"/>
        <v>0</v>
      </c>
      <c r="N52" s="8">
        <f t="shared" si="21"/>
        <v>0</v>
      </c>
      <c r="O52" s="8">
        <f t="shared" si="21"/>
        <v>0</v>
      </c>
      <c r="P52" s="8">
        <f t="shared" si="21"/>
        <v>0</v>
      </c>
      <c r="Q52" s="41">
        <f t="shared" si="21"/>
        <v>0</v>
      </c>
      <c r="S52" s="40">
        <f t="shared" si="11"/>
        <v>0</v>
      </c>
      <c r="T52" s="8">
        <f t="shared" si="12"/>
        <v>0</v>
      </c>
      <c r="U52" s="8">
        <f t="shared" si="13"/>
        <v>0</v>
      </c>
      <c r="V52" s="8">
        <f t="shared" si="14"/>
        <v>0</v>
      </c>
      <c r="W52" s="41">
        <f t="shared" si="15"/>
        <v>0</v>
      </c>
    </row>
    <row r="53" spans="2:23" x14ac:dyDescent="0.35">
      <c r="B53" s="1">
        <f t="shared" si="16"/>
        <v>0</v>
      </c>
      <c r="C53" s="6">
        <f t="shared" si="17"/>
        <v>0</v>
      </c>
      <c r="D53">
        <f t="shared" si="18"/>
        <v>0</v>
      </c>
      <c r="E53">
        <f t="shared" si="19"/>
        <v>0</v>
      </c>
      <c r="F53">
        <f t="shared" si="20"/>
        <v>1</v>
      </c>
      <c r="I53" s="48"/>
      <c r="J53" s="49"/>
      <c r="K53" s="29"/>
      <c r="M53" s="40">
        <f t="shared" si="21"/>
        <v>0</v>
      </c>
      <c r="N53" s="8">
        <f t="shared" si="21"/>
        <v>0</v>
      </c>
      <c r="O53" s="8">
        <f t="shared" si="21"/>
        <v>0</v>
      </c>
      <c r="P53" s="8">
        <f t="shared" si="21"/>
        <v>0</v>
      </c>
      <c r="Q53" s="41">
        <f t="shared" si="21"/>
        <v>0</v>
      </c>
      <c r="S53" s="40">
        <f t="shared" si="11"/>
        <v>0</v>
      </c>
      <c r="T53" s="8">
        <f t="shared" si="12"/>
        <v>0</v>
      </c>
      <c r="U53" s="8">
        <f t="shared" si="13"/>
        <v>0</v>
      </c>
      <c r="V53" s="8">
        <f t="shared" si="14"/>
        <v>0</v>
      </c>
      <c r="W53" s="41">
        <f t="shared" si="15"/>
        <v>0</v>
      </c>
    </row>
    <row r="54" spans="2:23" x14ac:dyDescent="0.35">
      <c r="B54" s="1">
        <f t="shared" si="16"/>
        <v>0</v>
      </c>
      <c r="C54" s="6">
        <f t="shared" si="17"/>
        <v>0</v>
      </c>
      <c r="D54">
        <f t="shared" si="18"/>
        <v>0</v>
      </c>
      <c r="E54">
        <f t="shared" si="19"/>
        <v>0</v>
      </c>
      <c r="F54">
        <f t="shared" si="20"/>
        <v>1</v>
      </c>
      <c r="I54" s="48"/>
      <c r="J54" s="49"/>
      <c r="K54" s="29"/>
      <c r="M54" s="40">
        <f t="shared" si="21"/>
        <v>0</v>
      </c>
      <c r="N54" s="8">
        <f t="shared" si="21"/>
        <v>0</v>
      </c>
      <c r="O54" s="8">
        <f t="shared" si="21"/>
        <v>0</v>
      </c>
      <c r="P54" s="8">
        <f t="shared" si="21"/>
        <v>0</v>
      </c>
      <c r="Q54" s="41">
        <f t="shared" si="21"/>
        <v>0</v>
      </c>
      <c r="S54" s="40">
        <f t="shared" si="11"/>
        <v>0</v>
      </c>
      <c r="T54" s="8">
        <f t="shared" si="12"/>
        <v>0</v>
      </c>
      <c r="U54" s="8">
        <f t="shared" si="13"/>
        <v>0</v>
      </c>
      <c r="V54" s="8">
        <f t="shared" si="14"/>
        <v>0</v>
      </c>
      <c r="W54" s="41">
        <f t="shared" si="15"/>
        <v>0</v>
      </c>
    </row>
    <row r="55" spans="2:23" ht="15" thickBot="1" x14ac:dyDescent="0.4">
      <c r="B55" s="1">
        <f t="shared" si="16"/>
        <v>0</v>
      </c>
      <c r="C55" s="6">
        <f t="shared" si="17"/>
        <v>0</v>
      </c>
      <c r="D55">
        <f t="shared" si="18"/>
        <v>0</v>
      </c>
      <c r="E55">
        <f t="shared" si="19"/>
        <v>0</v>
      </c>
      <c r="F55">
        <f t="shared" si="20"/>
        <v>1</v>
      </c>
      <c r="I55" s="50"/>
      <c r="J55" s="51"/>
      <c r="K55" s="52"/>
      <c r="M55" s="42">
        <f t="shared" si="21"/>
        <v>0</v>
      </c>
      <c r="N55" s="43">
        <f t="shared" si="21"/>
        <v>0</v>
      </c>
      <c r="O55" s="43">
        <f t="shared" si="21"/>
        <v>0</v>
      </c>
      <c r="P55" s="43">
        <f t="shared" si="21"/>
        <v>0</v>
      </c>
      <c r="Q55" s="44">
        <f t="shared" si="21"/>
        <v>0</v>
      </c>
      <c r="S55" s="42">
        <f t="shared" si="11"/>
        <v>0</v>
      </c>
      <c r="T55" s="43">
        <f t="shared" si="12"/>
        <v>0</v>
      </c>
      <c r="U55" s="43">
        <f t="shared" si="13"/>
        <v>0</v>
      </c>
      <c r="V55" s="43">
        <f t="shared" si="14"/>
        <v>0</v>
      </c>
      <c r="W55" s="44">
        <f t="shared" si="15"/>
        <v>0</v>
      </c>
    </row>
    <row r="56" spans="2:23" x14ac:dyDescent="0.35">
      <c r="B56" s="1">
        <f t="shared" ref="B56:B65" si="22">K56-J56</f>
        <v>0</v>
      </c>
      <c r="C56" s="6">
        <f t="shared" ref="C56:C65" si="23">IFERROR(B56/J56,0)</f>
        <v>0</v>
      </c>
      <c r="D56">
        <f t="shared" ref="D56:D78" si="24">IF(ABS(B56)&gt;ABS($J$26),1,0)</f>
        <v>0</v>
      </c>
      <c r="E56">
        <f t="shared" ref="E56:E78" si="25">IF(ABS(C56)&gt;ABS($J$27),1,0)</f>
        <v>0</v>
      </c>
      <c r="F56">
        <f t="shared" ref="F56:F65" si="26">IF($J$25="Ingen terskel",1,IF($J$25="NOK terskel",D56,IF($J$25="Prosentvis terskel",E56)))</f>
        <v>1</v>
      </c>
    </row>
    <row r="57" spans="2:23" x14ac:dyDescent="0.35">
      <c r="B57" s="1">
        <f t="shared" si="22"/>
        <v>0</v>
      </c>
      <c r="C57" s="6">
        <f t="shared" si="23"/>
        <v>0</v>
      </c>
      <c r="D57">
        <f t="shared" si="24"/>
        <v>0</v>
      </c>
      <c r="E57">
        <f t="shared" si="25"/>
        <v>0</v>
      </c>
      <c r="F57">
        <f t="shared" si="26"/>
        <v>1</v>
      </c>
    </row>
    <row r="58" spans="2:23" x14ac:dyDescent="0.35">
      <c r="B58" s="1">
        <f t="shared" si="22"/>
        <v>0</v>
      </c>
      <c r="C58" s="6">
        <f t="shared" si="23"/>
        <v>0</v>
      </c>
      <c r="D58">
        <f t="shared" si="24"/>
        <v>0</v>
      </c>
      <c r="E58">
        <f t="shared" si="25"/>
        <v>0</v>
      </c>
      <c r="F58">
        <f t="shared" si="26"/>
        <v>1</v>
      </c>
    </row>
    <row r="59" spans="2:23" hidden="1" x14ac:dyDescent="0.35">
      <c r="B59" s="1">
        <f t="shared" si="22"/>
        <v>0</v>
      </c>
      <c r="C59" s="6">
        <f t="shared" si="23"/>
        <v>0</v>
      </c>
      <c r="D59">
        <f t="shared" si="24"/>
        <v>0</v>
      </c>
      <c r="E59">
        <f t="shared" si="25"/>
        <v>0</v>
      </c>
      <c r="F59">
        <f t="shared" si="26"/>
        <v>1</v>
      </c>
    </row>
    <row r="60" spans="2:23" x14ac:dyDescent="0.35">
      <c r="B60" s="1">
        <f t="shared" si="22"/>
        <v>0</v>
      </c>
      <c r="C60" s="6">
        <f t="shared" si="23"/>
        <v>0</v>
      </c>
      <c r="D60">
        <f t="shared" si="24"/>
        <v>0</v>
      </c>
      <c r="E60">
        <f t="shared" si="25"/>
        <v>0</v>
      </c>
      <c r="F60">
        <f t="shared" si="26"/>
        <v>1</v>
      </c>
    </row>
    <row r="61" spans="2:23" x14ac:dyDescent="0.35">
      <c r="B61" s="1">
        <f t="shared" si="22"/>
        <v>0</v>
      </c>
      <c r="C61" s="6">
        <f t="shared" si="23"/>
        <v>0</v>
      </c>
      <c r="D61">
        <f t="shared" si="24"/>
        <v>0</v>
      </c>
      <c r="E61">
        <f t="shared" si="25"/>
        <v>0</v>
      </c>
      <c r="F61">
        <f t="shared" si="26"/>
        <v>1</v>
      </c>
    </row>
    <row r="62" spans="2:23" x14ac:dyDescent="0.35">
      <c r="B62" s="1" t="e">
        <f>#REF!-J62</f>
        <v>#REF!</v>
      </c>
      <c r="C62" s="6">
        <f t="shared" si="23"/>
        <v>0</v>
      </c>
      <c r="D62" t="e">
        <f t="shared" si="24"/>
        <v>#REF!</v>
      </c>
      <c r="E62">
        <f t="shared" si="25"/>
        <v>0</v>
      </c>
      <c r="F62">
        <f t="shared" si="26"/>
        <v>1</v>
      </c>
    </row>
    <row r="63" spans="2:23" x14ac:dyDescent="0.35">
      <c r="B63" s="1">
        <f>K62-J63</f>
        <v>0</v>
      </c>
      <c r="C63" s="6">
        <f t="shared" si="23"/>
        <v>0</v>
      </c>
      <c r="D63">
        <f t="shared" si="24"/>
        <v>0</v>
      </c>
      <c r="E63">
        <f t="shared" si="25"/>
        <v>0</v>
      </c>
      <c r="F63">
        <f t="shared" si="26"/>
        <v>1</v>
      </c>
    </row>
    <row r="64" spans="2:23" x14ac:dyDescent="0.35">
      <c r="B64" s="1">
        <f t="shared" si="22"/>
        <v>0</v>
      </c>
      <c r="C64" s="6">
        <f t="shared" si="23"/>
        <v>0</v>
      </c>
      <c r="D64">
        <f t="shared" si="24"/>
        <v>0</v>
      </c>
      <c r="E64">
        <f t="shared" si="25"/>
        <v>0</v>
      </c>
      <c r="F64">
        <f t="shared" si="26"/>
        <v>1</v>
      </c>
    </row>
    <row r="65" spans="2:13" x14ac:dyDescent="0.35">
      <c r="B65" s="1">
        <f t="shared" si="22"/>
        <v>0</v>
      </c>
      <c r="C65" s="6">
        <f t="shared" si="23"/>
        <v>0</v>
      </c>
      <c r="D65">
        <f t="shared" si="24"/>
        <v>0</v>
      </c>
      <c r="E65">
        <f t="shared" si="25"/>
        <v>0</v>
      </c>
      <c r="F65">
        <f t="shared" si="26"/>
        <v>1</v>
      </c>
    </row>
    <row r="66" spans="2:13" x14ac:dyDescent="0.35">
      <c r="B66" s="1">
        <f t="shared" ref="B66:B86" si="27">K66-J66</f>
        <v>0</v>
      </c>
      <c r="C66" s="6">
        <f t="shared" ref="C66:C86" si="28">IFERROR(B66/J66,0)</f>
        <v>0</v>
      </c>
      <c r="D66">
        <f t="shared" si="24"/>
        <v>0</v>
      </c>
      <c r="E66">
        <f t="shared" si="25"/>
        <v>0</v>
      </c>
      <c r="F66">
        <f t="shared" ref="F66:F86" si="29">IF($J$25="Ingen terskel",1,IF($J$25="NOK terskel",D66,IF($J$25="Prosentvis terskel",E66)))</f>
        <v>1</v>
      </c>
      <c r="M66" s="8"/>
    </row>
    <row r="67" spans="2:13" x14ac:dyDescent="0.35">
      <c r="B67" s="1">
        <f t="shared" si="27"/>
        <v>0</v>
      </c>
      <c r="C67" s="6">
        <f t="shared" si="28"/>
        <v>0</v>
      </c>
      <c r="D67">
        <f t="shared" si="24"/>
        <v>0</v>
      </c>
      <c r="E67">
        <f t="shared" si="25"/>
        <v>0</v>
      </c>
      <c r="F67">
        <f t="shared" si="29"/>
        <v>1</v>
      </c>
    </row>
    <row r="68" spans="2:13" x14ac:dyDescent="0.35">
      <c r="B68" s="1">
        <f t="shared" si="27"/>
        <v>0</v>
      </c>
      <c r="C68" s="6">
        <f t="shared" si="28"/>
        <v>0</v>
      </c>
      <c r="D68">
        <f t="shared" si="24"/>
        <v>0</v>
      </c>
      <c r="E68">
        <f t="shared" si="25"/>
        <v>0</v>
      </c>
      <c r="F68">
        <f t="shared" si="29"/>
        <v>1</v>
      </c>
    </row>
    <row r="69" spans="2:13" x14ac:dyDescent="0.35">
      <c r="B69" s="1">
        <f t="shared" si="27"/>
        <v>0</v>
      </c>
      <c r="C69" s="6">
        <f t="shared" si="28"/>
        <v>0</v>
      </c>
      <c r="D69">
        <f t="shared" si="24"/>
        <v>0</v>
      </c>
      <c r="E69">
        <f t="shared" si="25"/>
        <v>0</v>
      </c>
      <c r="F69">
        <f t="shared" si="29"/>
        <v>1</v>
      </c>
    </row>
    <row r="70" spans="2:13" x14ac:dyDescent="0.35">
      <c r="B70" s="1">
        <f t="shared" si="27"/>
        <v>0</v>
      </c>
      <c r="C70" s="6">
        <f t="shared" si="28"/>
        <v>0</v>
      </c>
      <c r="D70">
        <f t="shared" si="24"/>
        <v>0</v>
      </c>
      <c r="E70">
        <f t="shared" si="25"/>
        <v>0</v>
      </c>
      <c r="F70">
        <f t="shared" si="29"/>
        <v>1</v>
      </c>
    </row>
    <row r="71" spans="2:13" x14ac:dyDescent="0.35">
      <c r="B71" s="1">
        <f t="shared" si="27"/>
        <v>0</v>
      </c>
      <c r="C71" s="6">
        <f t="shared" si="28"/>
        <v>0</v>
      </c>
      <c r="D71">
        <f t="shared" si="24"/>
        <v>0</v>
      </c>
      <c r="E71">
        <f t="shared" si="25"/>
        <v>0</v>
      </c>
      <c r="F71">
        <f t="shared" si="29"/>
        <v>1</v>
      </c>
    </row>
    <row r="72" spans="2:13" x14ac:dyDescent="0.35">
      <c r="B72" s="1">
        <f t="shared" si="27"/>
        <v>0</v>
      </c>
      <c r="C72" s="6">
        <f t="shared" si="28"/>
        <v>0</v>
      </c>
      <c r="D72">
        <f t="shared" si="24"/>
        <v>0</v>
      </c>
      <c r="E72">
        <f t="shared" si="25"/>
        <v>0</v>
      </c>
      <c r="F72">
        <f t="shared" si="29"/>
        <v>1</v>
      </c>
    </row>
    <row r="73" spans="2:13" x14ac:dyDescent="0.35">
      <c r="B73" s="1">
        <f t="shared" si="27"/>
        <v>0</v>
      </c>
      <c r="C73" s="6">
        <f t="shared" si="28"/>
        <v>0</v>
      </c>
      <c r="D73">
        <f t="shared" si="24"/>
        <v>0</v>
      </c>
      <c r="E73">
        <f t="shared" si="25"/>
        <v>0</v>
      </c>
      <c r="F73">
        <f t="shared" si="29"/>
        <v>1</v>
      </c>
    </row>
    <row r="74" spans="2:13" x14ac:dyDescent="0.35">
      <c r="B74" s="1">
        <f t="shared" si="27"/>
        <v>0</v>
      </c>
      <c r="C74" s="6">
        <f t="shared" si="28"/>
        <v>0</v>
      </c>
      <c r="D74">
        <f t="shared" si="24"/>
        <v>0</v>
      </c>
      <c r="E74">
        <f t="shared" si="25"/>
        <v>0</v>
      </c>
      <c r="F74">
        <f t="shared" si="29"/>
        <v>1</v>
      </c>
    </row>
    <row r="75" spans="2:13" x14ac:dyDescent="0.35">
      <c r="B75" s="1">
        <f t="shared" si="27"/>
        <v>0</v>
      </c>
      <c r="C75" s="6">
        <f t="shared" si="28"/>
        <v>0</v>
      </c>
      <c r="D75">
        <f t="shared" si="24"/>
        <v>0</v>
      </c>
      <c r="E75">
        <f t="shared" si="25"/>
        <v>0</v>
      </c>
      <c r="F75">
        <f t="shared" si="29"/>
        <v>1</v>
      </c>
    </row>
    <row r="76" spans="2:13" x14ac:dyDescent="0.35">
      <c r="B76" s="1">
        <f t="shared" si="27"/>
        <v>0</v>
      </c>
      <c r="C76" s="6">
        <f t="shared" si="28"/>
        <v>0</v>
      </c>
      <c r="D76">
        <f t="shared" si="24"/>
        <v>0</v>
      </c>
      <c r="E76">
        <f t="shared" si="25"/>
        <v>0</v>
      </c>
      <c r="F76">
        <f t="shared" si="29"/>
        <v>1</v>
      </c>
    </row>
    <row r="77" spans="2:13" x14ac:dyDescent="0.35">
      <c r="B77" s="1">
        <f t="shared" si="27"/>
        <v>0</v>
      </c>
      <c r="C77" s="6">
        <f t="shared" si="28"/>
        <v>0</v>
      </c>
      <c r="D77">
        <f t="shared" si="24"/>
        <v>0</v>
      </c>
      <c r="E77">
        <f t="shared" si="25"/>
        <v>0</v>
      </c>
      <c r="F77">
        <f t="shared" si="29"/>
        <v>1</v>
      </c>
    </row>
    <row r="78" spans="2:13" x14ac:dyDescent="0.35">
      <c r="B78" s="1">
        <f t="shared" si="27"/>
        <v>0</v>
      </c>
      <c r="C78" s="6">
        <f t="shared" si="28"/>
        <v>0</v>
      </c>
      <c r="D78">
        <f t="shared" si="24"/>
        <v>0</v>
      </c>
      <c r="E78">
        <f t="shared" si="25"/>
        <v>0</v>
      </c>
      <c r="F78">
        <f t="shared" si="29"/>
        <v>1</v>
      </c>
    </row>
    <row r="79" spans="2:13" x14ac:dyDescent="0.35">
      <c r="B79" s="1">
        <f t="shared" si="27"/>
        <v>0</v>
      </c>
      <c r="C79" s="6">
        <f t="shared" si="28"/>
        <v>0</v>
      </c>
      <c r="D79">
        <f t="shared" ref="D79:D86" si="30">IF(ABS(B79)&gt;ABS($J$26),1,0)</f>
        <v>0</v>
      </c>
      <c r="E79">
        <f t="shared" ref="E79:E86" si="31">IF(ABS(C79)&gt;ABS($J$27),1,0)</f>
        <v>0</v>
      </c>
      <c r="F79">
        <f t="shared" si="29"/>
        <v>1</v>
      </c>
    </row>
    <row r="80" spans="2:13" x14ac:dyDescent="0.35">
      <c r="B80" s="1">
        <f t="shared" si="27"/>
        <v>0</v>
      </c>
      <c r="C80" s="6">
        <f t="shared" si="28"/>
        <v>0</v>
      </c>
      <c r="D80">
        <f t="shared" si="30"/>
        <v>0</v>
      </c>
      <c r="E80">
        <f t="shared" si="31"/>
        <v>0</v>
      </c>
      <c r="F80">
        <f t="shared" si="29"/>
        <v>1</v>
      </c>
    </row>
    <row r="81" spans="2:6" x14ac:dyDescent="0.35">
      <c r="B81" s="1">
        <f t="shared" si="27"/>
        <v>0</v>
      </c>
      <c r="C81" s="6">
        <f t="shared" si="28"/>
        <v>0</v>
      </c>
      <c r="D81">
        <f t="shared" si="30"/>
        <v>0</v>
      </c>
      <c r="E81">
        <f t="shared" si="31"/>
        <v>0</v>
      </c>
      <c r="F81">
        <f t="shared" si="29"/>
        <v>1</v>
      </c>
    </row>
    <row r="82" spans="2:6" x14ac:dyDescent="0.35">
      <c r="B82" s="1">
        <f t="shared" si="27"/>
        <v>0</v>
      </c>
      <c r="C82" s="6">
        <f t="shared" si="28"/>
        <v>0</v>
      </c>
      <c r="D82">
        <f t="shared" si="30"/>
        <v>0</v>
      </c>
      <c r="E82">
        <f t="shared" si="31"/>
        <v>0</v>
      </c>
      <c r="F82">
        <f t="shared" si="29"/>
        <v>1</v>
      </c>
    </row>
    <row r="83" spans="2:6" x14ac:dyDescent="0.35">
      <c r="B83" s="1">
        <f t="shared" si="27"/>
        <v>0</v>
      </c>
      <c r="C83" s="6">
        <f t="shared" si="28"/>
        <v>0</v>
      </c>
      <c r="D83">
        <f t="shared" si="30"/>
        <v>0</v>
      </c>
      <c r="E83">
        <f t="shared" si="31"/>
        <v>0</v>
      </c>
      <c r="F83">
        <f t="shared" si="29"/>
        <v>1</v>
      </c>
    </row>
    <row r="84" spans="2:6" x14ac:dyDescent="0.35">
      <c r="B84" s="1">
        <f t="shared" si="27"/>
        <v>0</v>
      </c>
      <c r="C84" s="6">
        <f t="shared" si="28"/>
        <v>0</v>
      </c>
      <c r="D84">
        <f t="shared" si="30"/>
        <v>0</v>
      </c>
      <c r="E84">
        <f t="shared" si="31"/>
        <v>0</v>
      </c>
      <c r="F84">
        <f t="shared" si="29"/>
        <v>1</v>
      </c>
    </row>
    <row r="85" spans="2:6" x14ac:dyDescent="0.35">
      <c r="B85" s="1">
        <f t="shared" si="27"/>
        <v>0</v>
      </c>
      <c r="C85" s="6">
        <f t="shared" si="28"/>
        <v>0</v>
      </c>
      <c r="D85">
        <f t="shared" si="30"/>
        <v>0</v>
      </c>
      <c r="E85">
        <f t="shared" si="31"/>
        <v>0</v>
      </c>
      <c r="F85">
        <f t="shared" si="29"/>
        <v>1</v>
      </c>
    </row>
    <row r="86" spans="2:6" x14ac:dyDescent="0.35">
      <c r="B86" s="1">
        <f t="shared" si="27"/>
        <v>0</v>
      </c>
      <c r="C86" s="6">
        <f t="shared" si="28"/>
        <v>0</v>
      </c>
      <c r="D86">
        <f t="shared" si="30"/>
        <v>0</v>
      </c>
      <c r="E86">
        <f t="shared" si="31"/>
        <v>0</v>
      </c>
      <c r="F86">
        <f t="shared" si="29"/>
        <v>1</v>
      </c>
    </row>
  </sheetData>
  <protectedRanges>
    <protectedRange sqref="I40:K55" name="Område1"/>
  </protectedRanges>
  <autoFilter ref="I38:K39" xr:uid="{DD5F2A64-E8A8-4BC4-AD75-48603034D346}"/>
  <mergeCells count="12">
    <mergeCell ref="K38:K39"/>
    <mergeCell ref="J38:J39"/>
    <mergeCell ref="I38:I39"/>
    <mergeCell ref="J30:K30"/>
    <mergeCell ref="S30:W30"/>
    <mergeCell ref="I35:K35"/>
    <mergeCell ref="S35:W35"/>
    <mergeCell ref="S37:W37"/>
    <mergeCell ref="M30:Q30"/>
    <mergeCell ref="M35:Q35"/>
    <mergeCell ref="M37:Q37"/>
    <mergeCell ref="I37:K37"/>
  </mergeCells>
  <phoneticPr fontId="4" type="noConversion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EE5C096-4BA6-4509-8B79-93AF74E9AF96}">
          <x14:formula1>
            <xm:f>Datavalidering!$C$3:$C$7</xm:f>
          </x14:formula1>
          <xm:sqref>J20</xm:sqref>
        </x14:dataValidation>
        <x14:dataValidation type="list" allowBlank="1" showInputMessage="1" showErrorMessage="1" xr:uid="{C21AB6C8-FFED-4A1B-84DF-8D4719B0C15C}">
          <x14:formula1>
            <xm:f>Datavalidering!$E$3:$E$7</xm:f>
          </x14:formula1>
          <xm:sqref>J21</xm:sqref>
        </x14:dataValidation>
        <x14:dataValidation type="list" allowBlank="1" showInputMessage="1" showErrorMessage="1" xr:uid="{30B189ED-E1C3-45B5-B704-8C44B478CFAD}">
          <x14:formula1>
            <xm:f>Datavalidering!$G$3:$G$4</xm:f>
          </x14:formula1>
          <xm:sqref>J22</xm:sqref>
        </x14:dataValidation>
        <x14:dataValidation type="list" allowBlank="1" showInputMessage="1" showErrorMessage="1" xr:uid="{56DA4F16-941F-4935-A6FE-8BC15F9CB45D}">
          <x14:formula1>
            <xm:f>Datavalidering!$I$3:$I$5</xm:f>
          </x14:formula1>
          <xm:sqref>J25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031B8-C36E-41CF-AC5F-2200332A17D6}">
  <sheetPr>
    <tabColor theme="1"/>
  </sheetPr>
  <dimension ref="C1:I7"/>
  <sheetViews>
    <sheetView workbookViewId="0">
      <selection activeCell="K12" sqref="K12"/>
    </sheetView>
  </sheetViews>
  <sheetFormatPr baseColWidth="10" defaultColWidth="9.1796875" defaultRowHeight="14.5" x14ac:dyDescent="0.35"/>
  <cols>
    <col min="3" max="3" width="13.7265625" customWidth="1"/>
    <col min="4" max="4" width="3.453125" customWidth="1"/>
    <col min="5" max="5" width="17" bestFit="1" customWidth="1"/>
    <col min="6" max="6" width="2.453125" customWidth="1"/>
    <col min="7" max="7" width="13.7265625" customWidth="1"/>
    <col min="8" max="8" width="5.54296875" customWidth="1"/>
    <col min="9" max="9" width="21.26953125" customWidth="1"/>
  </cols>
  <sheetData>
    <row r="1" spans="3:9" ht="15" thickBot="1" x14ac:dyDescent="0.4"/>
    <row r="2" spans="3:9" x14ac:dyDescent="0.35">
      <c r="C2" s="45" t="s">
        <v>49</v>
      </c>
      <c r="E2" s="45" t="s">
        <v>50</v>
      </c>
      <c r="G2" s="45" t="s">
        <v>51</v>
      </c>
      <c r="I2" s="45" t="s">
        <v>52</v>
      </c>
    </row>
    <row r="3" spans="3:9" x14ac:dyDescent="0.35">
      <c r="C3" s="46">
        <v>1</v>
      </c>
      <c r="E3" s="46">
        <v>2023</v>
      </c>
      <c r="G3" s="46" t="s">
        <v>20</v>
      </c>
      <c r="I3" s="46" t="s">
        <v>23</v>
      </c>
    </row>
    <row r="4" spans="3:9" x14ac:dyDescent="0.35">
      <c r="C4" s="46">
        <v>2</v>
      </c>
      <c r="E4" s="46">
        <v>2024</v>
      </c>
      <c r="G4" s="46" t="s">
        <v>53</v>
      </c>
      <c r="I4" s="46" t="s">
        <v>54</v>
      </c>
    </row>
    <row r="5" spans="3:9" x14ac:dyDescent="0.35">
      <c r="C5" s="46">
        <v>3</v>
      </c>
      <c r="E5" s="46">
        <v>2025</v>
      </c>
      <c r="G5" s="46"/>
      <c r="I5" s="46" t="s">
        <v>55</v>
      </c>
    </row>
    <row r="6" spans="3:9" x14ac:dyDescent="0.35">
      <c r="C6" s="46">
        <v>4</v>
      </c>
      <c r="E6" s="46">
        <v>2026</v>
      </c>
      <c r="G6" s="46"/>
      <c r="I6" s="46"/>
    </row>
    <row r="7" spans="3:9" ht="15" thickBot="1" x14ac:dyDescent="0.4">
      <c r="C7" s="47">
        <v>5</v>
      </c>
      <c r="E7" s="47">
        <v>2027</v>
      </c>
      <c r="G7" s="47"/>
      <c r="I7" s="47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228608f-0887-4b4d-9642-592f8fbb5e68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593AEC7F847D49BB1C843B528AD89A" ma:contentTypeVersion="8" ma:contentTypeDescription="Create a new document." ma:contentTypeScope="" ma:versionID="782cee1a56a9f448f2d86921208df152">
  <xsd:schema xmlns:xsd="http://www.w3.org/2001/XMLSchema" xmlns:xs="http://www.w3.org/2001/XMLSchema" xmlns:p="http://schemas.microsoft.com/office/2006/metadata/properties" xmlns:ns2="9ab2a370-9022-484a-90df-9c94f76101cb" xmlns:ns3="8228608f-0887-4b4d-9642-592f8fbb5e68" targetNamespace="http://schemas.microsoft.com/office/2006/metadata/properties" ma:root="true" ma:fieldsID="10a41eedc9c5edafc97f0f356f67056f" ns2:_="" ns3:_="">
    <xsd:import namespace="9ab2a370-9022-484a-90df-9c94f76101cb"/>
    <xsd:import namespace="8228608f-0887-4b4d-9642-592f8fbb5e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b2a370-9022-484a-90df-9c94f76101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28608f-0887-4b4d-9642-592f8fbb5e6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292D0C-49E9-44B1-BC4D-5EC4A77AA6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E25644-48FE-4FA4-9EA6-1FAC2FB315A5}">
  <ds:schemaRefs>
    <ds:schemaRef ds:uri="http://schemas.microsoft.com/office/2006/metadata/properties"/>
    <ds:schemaRef ds:uri="http://schemas.microsoft.com/office/infopath/2007/PartnerControls"/>
    <ds:schemaRef ds:uri="8228608f-0887-4b4d-9642-592f8fbb5e68"/>
  </ds:schemaRefs>
</ds:datastoreItem>
</file>

<file path=customXml/itemProps3.xml><?xml version="1.0" encoding="utf-8"?>
<ds:datastoreItem xmlns:ds="http://schemas.openxmlformats.org/officeDocument/2006/customXml" ds:itemID="{020BEC16-C51B-4417-A40E-1E86C8BBFD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b2a370-9022-484a-90df-9c94f76101cb"/>
    <ds:schemaRef ds:uri="8228608f-0887-4b4d-9642-592f8fbb5e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Overgangsordning</vt:lpstr>
      <vt:lpstr>Datavalidering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Tungehaug</dc:creator>
  <cp:keywords/>
  <dc:description/>
  <cp:lastModifiedBy>Heidi Elisabeth Sandnes</cp:lastModifiedBy>
  <cp:revision/>
  <dcterms:created xsi:type="dcterms:W3CDTF">2023-05-10T11:35:20Z</dcterms:created>
  <dcterms:modified xsi:type="dcterms:W3CDTF">2024-01-24T11:14:33Z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0x01010065593AEC7F847D49BB1C843B528AD89A</vt:lpwstr>
  </property>
  <property fmtid="{D5CDD505-2E9C-101B-9397-08002B2CF9AE}" pid="3" name="xd_ProgID">
    <vt:lpwstr/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xd_Signature">
    <vt:bool>false</vt:bool>
  </property>
</Properties>
</file>